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vestlandshus.sharepoint.com/sites/Teknisksjef/Delte dokumenter/10 FILSTRUKTUR 2023/Filstruktur til påfylling/01.05 Leveransebeskrivelse/"/>
    </mc:Choice>
  </mc:AlternateContent>
  <xr:revisionPtr revIDLastSave="2" documentId="13_ncr:1_{B776E818-F6F3-470D-AF73-DDD123573860}" xr6:coauthVersionLast="47" xr6:coauthVersionMax="47" xr10:uidLastSave="{63CF3D0F-4FE1-4158-A789-C1263916B305}"/>
  <bookViews>
    <workbookView xWindow="-23505" yWindow="2010" windowWidth="21870" windowHeight="17895" firstSheet="16" activeTab="17" xr2:uid="{D61E7744-F573-47BC-B0AE-89443A749518}"/>
  </bookViews>
  <sheets>
    <sheet name="Bilder kledning" sheetId="1" state="hidden" r:id="rId1"/>
    <sheet name="Bilder vindu" sheetId="3" state="hidden" r:id="rId2"/>
    <sheet name="Bilder takvindu" sheetId="4" state="hidden" r:id="rId3"/>
    <sheet name="Bilder terrassebord" sheetId="5" state="hidden" r:id="rId4"/>
    <sheet name="Bilder ytterdør" sheetId="6" state="hidden" r:id="rId5"/>
    <sheet name="Bilder balkongdør - skyvedør" sheetId="7" state="hidden" r:id="rId6"/>
    <sheet name="Bilder tak" sheetId="8" state="hidden" r:id="rId7"/>
    <sheet name="Bilder listverk" sheetId="9" state="hidden" r:id="rId8"/>
    <sheet name="Bilder Thermomur" sheetId="14" state="hidden" r:id="rId9"/>
    <sheet name="Bilder innvendige overflater" sheetId="15" state="hidden" r:id="rId10"/>
    <sheet name="Bilder innerdør" sheetId="17" state="hidden" r:id="rId11"/>
    <sheet name="Bilder trapp" sheetId="18" state="hidden" r:id="rId12"/>
    <sheet name="Bilder bjelkelag" sheetId="19" state="hidden" r:id="rId13"/>
    <sheet name="Bilder våtrom" sheetId="20" state="hidden" r:id="rId14"/>
    <sheet name="Valideringslister uten bilder" sheetId="21" state="hidden" r:id="rId15"/>
    <sheet name="Husmodeller" sheetId="16" state="hidden" r:id="rId16"/>
    <sheet name="Forside" sheetId="10" r:id="rId17"/>
    <sheet name="Leveransebeskrivelse" sheetId="11" r:id="rId18"/>
    <sheet name="Romskjema" sheetId="24" r:id="rId19"/>
    <sheet name="Gebyrer, kostnader og signatur" sheetId="23" r:id="rId20"/>
  </sheets>
  <definedNames>
    <definedName name="Trappebilde">Leveransebeskrivelse!$A$324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4" i="11" l="1"/>
  <c r="C255" i="11"/>
  <c r="D97" i="11"/>
  <c r="D360" i="11"/>
  <c r="A347" i="11"/>
  <c r="A25" i="10"/>
  <c r="E144" i="11"/>
  <c r="E107" i="11"/>
  <c r="E185" i="11"/>
  <c r="E337" i="11"/>
  <c r="A353" i="11"/>
  <c r="B41" i="11" l="1"/>
  <c r="B40" i="11"/>
  <c r="B39" i="11"/>
  <c r="B38" i="11"/>
  <c r="B37" i="11"/>
  <c r="B35" i="11"/>
  <c r="B34" i="11"/>
  <c r="B33" i="11"/>
  <c r="B32" i="11"/>
  <c r="B31" i="11" l="1"/>
  <c r="B30" i="11"/>
  <c r="B29" i="11"/>
  <c r="B28" i="11"/>
  <c r="C27" i="11"/>
  <c r="C26" i="11"/>
  <c r="C25" i="11"/>
  <c r="E368" i="11"/>
  <c r="B24" i="11"/>
  <c r="C23" i="11"/>
  <c r="C22" i="11"/>
  <c r="A324" i="11"/>
  <c r="D326" i="11" s="1"/>
  <c r="D316" i="11"/>
  <c r="E311" i="11"/>
  <c r="C21" i="11"/>
  <c r="A299" i="11"/>
  <c r="C20" i="11" l="1"/>
  <c r="C19" i="11"/>
  <c r="C18" i="11"/>
  <c r="B17" i="11"/>
  <c r="C16" i="11"/>
  <c r="C15" i="11"/>
  <c r="C14" i="11"/>
  <c r="C13" i="11"/>
  <c r="C12" i="11"/>
  <c r="C11" i="11"/>
  <c r="C10" i="11"/>
  <c r="C9" i="11"/>
  <c r="C8" i="11"/>
  <c r="C7" i="11"/>
  <c r="C6" i="11"/>
  <c r="B5" i="11"/>
  <c r="E275" i="11"/>
  <c r="C275" i="11"/>
  <c r="A275" i="11"/>
  <c r="E258" i="11"/>
  <c r="F244" i="11"/>
  <c r="D243" i="11"/>
  <c r="D242" i="11"/>
  <c r="F212" i="11"/>
  <c r="A226" i="11"/>
  <c r="A178" i="11"/>
  <c r="D165" i="11"/>
  <c r="F130" i="11"/>
  <c r="A117" i="11"/>
  <c r="D126" i="11"/>
  <c r="A98" i="11"/>
  <c r="E88"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8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futureMetadata>
  <valueMetadata count="18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valueMetadata>
</metadata>
</file>

<file path=xl/sharedStrings.xml><?xml version="1.0" encoding="utf-8"?>
<sst xmlns="http://schemas.openxmlformats.org/spreadsheetml/2006/main" count="739" uniqueCount="445">
  <si>
    <t>Kledning</t>
  </si>
  <si>
    <t>Kledning takutspring</t>
  </si>
  <si>
    <t>Produkt</t>
  </si>
  <si>
    <t>Bilde</t>
  </si>
  <si>
    <t>Indeks</t>
  </si>
  <si>
    <t>Dobbelfals grunnet</t>
  </si>
  <si>
    <t>Spaltekledning</t>
  </si>
  <si>
    <t>Dobbelfals med staff grunnet</t>
  </si>
  <si>
    <t>Dobbelfals med spor grunnet</t>
  </si>
  <si>
    <t>Dobbelfals tett 1 lag visir</t>
  </si>
  <si>
    <t>Rektangulær grunnet</t>
  </si>
  <si>
    <t>Weber VentiGuard</t>
  </si>
  <si>
    <t>Steni fasadeplate</t>
  </si>
  <si>
    <t>Alubelagt?</t>
  </si>
  <si>
    <t>Farge</t>
  </si>
  <si>
    <t>Tre - med eller uten aluminiumsbeslag</t>
  </si>
  <si>
    <t>Ja</t>
  </si>
  <si>
    <t>NCS-S-0502-Y</t>
  </si>
  <si>
    <t>Hel aluminium</t>
  </si>
  <si>
    <t>Nei</t>
  </si>
  <si>
    <t>NCS-S-0500-N</t>
  </si>
  <si>
    <t>NCS-S-8500-N</t>
  </si>
  <si>
    <t>RAL-1013</t>
  </si>
  <si>
    <t>RAL-3011</t>
  </si>
  <si>
    <t>RAL-5007</t>
  </si>
  <si>
    <t>RAL-6005</t>
  </si>
  <si>
    <t>RAL-7012</t>
  </si>
  <si>
    <t>RAL-7015</t>
  </si>
  <si>
    <t>RAL-7016</t>
  </si>
  <si>
    <t>RAL-7021</t>
  </si>
  <si>
    <t>RAL-7022</t>
  </si>
  <si>
    <t>RAL-7037</t>
  </si>
  <si>
    <t>RAL-7040</t>
  </si>
  <si>
    <t>RAL-7043</t>
  </si>
  <si>
    <t>RAL-7044</t>
  </si>
  <si>
    <t>RAL-8011</t>
  </si>
  <si>
    <t>RAL-8019</t>
  </si>
  <si>
    <t>RAL-9005</t>
  </si>
  <si>
    <t>RAL-9010</t>
  </si>
  <si>
    <t>RAL9006 White Alu (Gjelder kun aluminium)</t>
  </si>
  <si>
    <t>RAL9007 Grey Alu (Gjelder kun aluminium)</t>
  </si>
  <si>
    <t>Manuelt betjent midthengslet</t>
  </si>
  <si>
    <t>Manuelt betjent topphengslet</t>
  </si>
  <si>
    <t>Fjernbetjent midthengslet</t>
  </si>
  <si>
    <t>Fjernbetjent topphengslet</t>
  </si>
  <si>
    <t>Himling under balkong:</t>
  </si>
  <si>
    <t>Imregnert</t>
  </si>
  <si>
    <t>Åpen</t>
  </si>
  <si>
    <t>Royal brun</t>
  </si>
  <si>
    <t>TIL-TAK eller tilsvarende</t>
  </si>
  <si>
    <t>Royal brun rillet</t>
  </si>
  <si>
    <t>Tett dekke med spaltepanel i himling</t>
  </si>
  <si>
    <t>Royal grå</t>
  </si>
  <si>
    <t>Tett dekke med himling type:</t>
  </si>
  <si>
    <t>Royal grå rillet</t>
  </si>
  <si>
    <t>Inngangsdør</t>
  </si>
  <si>
    <t>Boddør</t>
  </si>
  <si>
    <t>Farger</t>
  </si>
  <si>
    <t>Klassisk</t>
  </si>
  <si>
    <t>Stående bord</t>
  </si>
  <si>
    <t>NCS S0502-Y</t>
  </si>
  <si>
    <t>Moderne</t>
  </si>
  <si>
    <t>Slett</t>
  </si>
  <si>
    <t>NCS S0500-N</t>
  </si>
  <si>
    <t>Slett med vindu</t>
  </si>
  <si>
    <t>NCS S3502-Y</t>
  </si>
  <si>
    <t>Fiskeben</t>
  </si>
  <si>
    <t>NCS S7000-N</t>
  </si>
  <si>
    <t>Fiskeben med vindu</t>
  </si>
  <si>
    <t>NCS S5020-R90B</t>
  </si>
  <si>
    <t>NCS S6020-G10Y</t>
  </si>
  <si>
    <t>NCS S2570-Y90R</t>
  </si>
  <si>
    <t>NCS 4050-Y80R</t>
  </si>
  <si>
    <t>NCS S9000-N</t>
  </si>
  <si>
    <t>Balkongdør</t>
  </si>
  <si>
    <t>Skyvedør</t>
  </si>
  <si>
    <t>Takstein</t>
  </si>
  <si>
    <t>Papp</t>
  </si>
  <si>
    <t>Farge papp</t>
  </si>
  <si>
    <t>Type tak</t>
  </si>
  <si>
    <t>Båndtekking</t>
  </si>
  <si>
    <t>Zanda Protector Svart</t>
  </si>
  <si>
    <t>Takpapp</t>
  </si>
  <si>
    <t>Kullsort</t>
  </si>
  <si>
    <t>Zanda Protector Rød</t>
  </si>
  <si>
    <t>Pansergrå</t>
  </si>
  <si>
    <t>Zanda Protector Mørk grå</t>
  </si>
  <si>
    <t>Zanda Protector Teglrød</t>
  </si>
  <si>
    <t>Zanda Arktis svart</t>
  </si>
  <si>
    <t>Zanda Arktis rød</t>
  </si>
  <si>
    <t>Zanda Arktis grå</t>
  </si>
  <si>
    <t>Zanda Arktis teglrød</t>
  </si>
  <si>
    <t>Zanda Arktis Antikk Grå</t>
  </si>
  <si>
    <t>Zanda Arktis Antikk Rød</t>
  </si>
  <si>
    <t>Zanda Evo Svart</t>
  </si>
  <si>
    <t>Zanda Evo Grå</t>
  </si>
  <si>
    <t>Zanda Minster Svart</t>
  </si>
  <si>
    <t>Zanda Minster Grå</t>
  </si>
  <si>
    <t>Taklist</t>
  </si>
  <si>
    <t>Gulvlist</t>
  </si>
  <si>
    <t>Karmlist</t>
  </si>
  <si>
    <t>Hvitmalt dobbel skygge</t>
  </si>
  <si>
    <t>Hvitmalt glatt</t>
  </si>
  <si>
    <t>Hvitmalt hulkil enkel</t>
  </si>
  <si>
    <t>Hvitmalt glatt med nese</t>
  </si>
  <si>
    <t>Hvitmalt profilert</t>
  </si>
  <si>
    <t>Hvitmalt hulkil profilert</t>
  </si>
  <si>
    <t>Lakkert eik</t>
  </si>
  <si>
    <t>Thermomur®</t>
  </si>
  <si>
    <t>Gipsplater</t>
  </si>
  <si>
    <t>Gips 4 falset 900x2400 mm</t>
  </si>
  <si>
    <t>MDF V-fas</t>
  </si>
  <si>
    <t>Sponplate fas (Takess) 620x1220 mm</t>
  </si>
  <si>
    <t>MDF Skygge/skrå</t>
  </si>
  <si>
    <t>Panelbord MDF skygge 140x4190 mm</t>
  </si>
  <si>
    <t>MDF Perlestaff</t>
  </si>
  <si>
    <t>Sponplater</t>
  </si>
  <si>
    <t>Lett fyllingsdør profilert</t>
  </si>
  <si>
    <t>Lett fyllingsdør slett</t>
  </si>
  <si>
    <t>Massiv fyllingsdør profilert</t>
  </si>
  <si>
    <t>RAL 9010</t>
  </si>
  <si>
    <t>Massiv fyllingsdør slett</t>
  </si>
  <si>
    <t>Annen farge - spesifiser i merknad</t>
  </si>
  <si>
    <t>Stryntrappa Fauna - Åpen trapp</t>
  </si>
  <si>
    <t>Stryntrappa Fauna - Tett trapp</t>
  </si>
  <si>
    <t xml:space="preserve">Produkt </t>
  </si>
  <si>
    <t>Liste:</t>
  </si>
  <si>
    <t>Klar til støping i underetasje/sponplate i øvrige etasjer</t>
  </si>
  <si>
    <t>Sponplate</t>
  </si>
  <si>
    <t>Core La Fenice Black</t>
  </si>
  <si>
    <t>Flis</t>
  </si>
  <si>
    <t>Core La Fenice Grey</t>
  </si>
  <si>
    <t>Annet - noteres i merknad</t>
  </si>
  <si>
    <t>Core La Fenice Silver</t>
  </si>
  <si>
    <t>Core La Fenice Taupe</t>
  </si>
  <si>
    <t>Core La Fenice White</t>
  </si>
  <si>
    <t>Våtrom</t>
  </si>
  <si>
    <t>Vaskerom</t>
  </si>
  <si>
    <t>Ultipro Ergoboard 18x410x1820 mm sponplate</t>
  </si>
  <si>
    <t>Gips klargjort for sparkling og maling</t>
  </si>
  <si>
    <t>Litex eller annen membranplate klar for forsegling i skjøter og fliser</t>
  </si>
  <si>
    <t>Fibo våtromsplate (type noteres i merknad)</t>
  </si>
  <si>
    <t>Innredningspakker</t>
  </si>
  <si>
    <t>Gulv</t>
  </si>
  <si>
    <t>Vegger</t>
  </si>
  <si>
    <t>Pakke 1: inntil 100 m²</t>
  </si>
  <si>
    <t>Pakke 2: 100-200 m²</t>
  </si>
  <si>
    <t>Klar til støping</t>
  </si>
  <si>
    <t>Pakke 3: Over 200 m²</t>
  </si>
  <si>
    <t>Parkett</t>
  </si>
  <si>
    <t>Laminat</t>
  </si>
  <si>
    <t>Tradisjon</t>
  </si>
  <si>
    <t>Nordisk</t>
  </si>
  <si>
    <t>Hustype</t>
  </si>
  <si>
    <t>Alfabetisk rekkefølge</t>
  </si>
  <si>
    <t>Modell</t>
  </si>
  <si>
    <t>Bladet</t>
  </si>
  <si>
    <t>Karitinden</t>
  </si>
  <si>
    <t>Eidshornet</t>
  </si>
  <si>
    <t>Felden</t>
  </si>
  <si>
    <t>Saudehornet</t>
  </si>
  <si>
    <t>Gråhøi</t>
  </si>
  <si>
    <t>Breitind</t>
  </si>
  <si>
    <t>Høgflya</t>
  </si>
  <si>
    <t>Slotthø</t>
  </si>
  <si>
    <t>Himmeltinden</t>
  </si>
  <si>
    <t>Eggen</t>
  </si>
  <si>
    <t>Kolåstinden</t>
  </si>
  <si>
    <t>Tårnet</t>
  </si>
  <si>
    <t>Klovtinden</t>
  </si>
  <si>
    <t>Melderskin</t>
  </si>
  <si>
    <t>Saksa</t>
  </si>
  <si>
    <t>Falketind</t>
  </si>
  <si>
    <t>Rundhøi</t>
  </si>
  <si>
    <t>Sandtinden</t>
  </si>
  <si>
    <t>Skarfjellet</t>
  </si>
  <si>
    <t>Skopphornet 1 etg</t>
  </si>
  <si>
    <t>Skåregga flatt tak</t>
  </si>
  <si>
    <t>Storfjellet</t>
  </si>
  <si>
    <t>Skåregga saltak</t>
  </si>
  <si>
    <t>Sukkertoppen</t>
  </si>
  <si>
    <t>Hyllingen</t>
  </si>
  <si>
    <t>Skåregga</t>
  </si>
  <si>
    <t>Vettakollen</t>
  </si>
  <si>
    <t>Svanshornet</t>
  </si>
  <si>
    <t>Tua</t>
  </si>
  <si>
    <t>Veslepiggen</t>
  </si>
  <si>
    <t>Kniven</t>
  </si>
  <si>
    <t>Lifjell</t>
  </si>
  <si>
    <t>Segla</t>
  </si>
  <si>
    <t>Skaget</t>
  </si>
  <si>
    <t>Skogshorn</t>
  </si>
  <si>
    <t>Skopphornet 1 etasje</t>
  </si>
  <si>
    <t>Skopphornet 2 etasjer</t>
  </si>
  <si>
    <t>Slogen</t>
  </si>
  <si>
    <t>Snønipa</t>
  </si>
  <si>
    <t>Trolla</t>
  </si>
  <si>
    <t>Trolltind</t>
  </si>
  <si>
    <t>Varden</t>
  </si>
  <si>
    <t>Leveransebeskrivelse</t>
  </si>
  <si>
    <t>Kunde:</t>
  </si>
  <si>
    <t>Bruce Wayne</t>
  </si>
  <si>
    <t>Byggeplass:</t>
  </si>
  <si>
    <t>1007 Mountain drive, Gotham</t>
  </si>
  <si>
    <t>Husmodell:</t>
  </si>
  <si>
    <t>Forhandler:</t>
  </si>
  <si>
    <t>LexCorp</t>
  </si>
  <si>
    <t>Siste dato tegning:</t>
  </si>
  <si>
    <t>Leveransebeskrivelse endret dato:</t>
  </si>
  <si>
    <t xml:space="preserve">Byggeprosessen skal være den positive starten på ditt nye liv. Å kjøpe nytt hus er trolig den største investeringen du gjør i livet, og da må man ha tillit til den som er så heldig å få denne jobben for deg. Vi i VestlandsHus har derfor forsøkt i vår leveransebeskrivelse å opplyse så informativt som mulig, så du ikke skal få noen uheldige overraskelser om du velger oss. Vi bistår i hele prosessen og går gjennom punkt for punkt – vi ønsker du skal vite nøyaktig hva du betaler for! Alle våre byggeprosjekter skjer i henhold til Teknisk forskrift TEK17. </t>
  </si>
  <si>
    <t>Innholdsfortegnelse</t>
  </si>
  <si>
    <t>side 3</t>
  </si>
  <si>
    <t>side 4</t>
  </si>
  <si>
    <t>side 5</t>
  </si>
  <si>
    <t>side 6</t>
  </si>
  <si>
    <t>side 7</t>
  </si>
  <si>
    <t>side 8</t>
  </si>
  <si>
    <t>side 9</t>
  </si>
  <si>
    <t>side 10</t>
  </si>
  <si>
    <t>side 11</t>
  </si>
  <si>
    <t>side 12</t>
  </si>
  <si>
    <t>side 13</t>
  </si>
  <si>
    <t>side 14</t>
  </si>
  <si>
    <t>side 16</t>
  </si>
  <si>
    <t>1. Utvendig arbeider bolig</t>
  </si>
  <si>
    <t xml:space="preserve">Grunnarbeid og ringmur/grunnmur er ikke en del av standard leveranse om ikke annet er avtalt spesielt. Dette noteres i så fall under "Spesielt avtalt". </t>
  </si>
  <si>
    <t>Foretrukket løsning (forestås av tiltakshaver om ikke annet er avtalt):</t>
  </si>
  <si>
    <r>
      <t xml:space="preserve">Grunnmur i underetasje og kjeller utføres i </t>
    </r>
    <r>
      <rPr>
        <b/>
        <sz val="11"/>
        <color theme="1"/>
        <rFont val="Aptos Narrow"/>
        <family val="2"/>
        <scheme val="minor"/>
      </rPr>
      <t>Jackon Thermomur®</t>
    </r>
    <r>
      <rPr>
        <sz val="11"/>
        <color theme="1"/>
        <rFont val="Aptos Narrow"/>
        <family val="2"/>
        <scheme val="minor"/>
      </rPr>
      <t xml:space="preserve"> elementer, ferdig pusset.</t>
    </r>
  </si>
  <si>
    <t xml:space="preserve">For hus uten underetasje og kjellermurer, er det anbefalt ringmurselementer og såleblokk, med finplate støpt innvendig. </t>
  </si>
  <si>
    <t>Grunnen isoleres isoleres etter forutsetninger gjort i energiberegning i henhold til TEK17.</t>
  </si>
  <si>
    <t>Merknad:</t>
  </si>
  <si>
    <t>Det er viktig at den som utfører grunn- og betongleveranse, leverer jf. energiberegning og fundamentsplan (fundamentsplan og energiberegning innhentes fra ansvarlig prosjekterende).</t>
  </si>
  <si>
    <t>Spesielt avtalt:</t>
  </si>
  <si>
    <t>Rekkverk/gjerde på tomt:</t>
  </si>
  <si>
    <t xml:space="preserve">Det leveres rekkverk/gjerde til støpte balkonger og forstøtningsmurer når høyde er over 0,5m. Rekkverk leveres som vist på fasadetegning. Festestål er ikke med i leveransen om ikke annet er avtalt </t>
  </si>
  <si>
    <t>Terrasser:</t>
  </si>
  <si>
    <r>
      <t xml:space="preserve">Vår hovedleverandør av terrassedekke er </t>
    </r>
    <r>
      <rPr>
        <b/>
        <sz val="11"/>
        <color theme="1"/>
        <rFont val="Aptos Display"/>
        <family val="2"/>
        <scheme val="major"/>
      </rPr>
      <t>Moelven Wood AS</t>
    </r>
    <r>
      <rPr>
        <sz val="11"/>
        <color theme="1"/>
        <rFont val="Aptos Display"/>
        <family val="2"/>
        <scheme val="major"/>
      </rPr>
      <t>.</t>
    </r>
  </si>
  <si>
    <t>Terrasser av tre med trinnfri adkomst blir levert med impregnerte tilfarere og spaltegulv. Terrasser leveres slik de vises på tegning.</t>
  </si>
  <si>
    <t>Valgt dekke:</t>
  </si>
  <si>
    <t>Yttervegger:</t>
  </si>
  <si>
    <t>Yttervegger tilfredsstiller de strenge energikravene i TEK17 og har minimum 20 cm isolasjon. Kledning og overflater beskrives under. Trekledning leveres ferdig grunnet, klar til maling.</t>
  </si>
  <si>
    <t>⬅️Hovedkledning:</t>
  </si>
  <si>
    <t>Sekundærkledning       ⬇️      :</t>
  </si>
  <si>
    <t>Vindu:</t>
  </si>
  <si>
    <r>
      <t xml:space="preserve">Vår hovedleverandør av vinduer er </t>
    </r>
    <r>
      <rPr>
        <b/>
        <sz val="11"/>
        <color theme="1"/>
        <rFont val="Aptos Narrow"/>
        <family val="2"/>
        <scheme val="minor"/>
      </rPr>
      <t>NorDan</t>
    </r>
  </si>
  <si>
    <t>Vindu leveres med svært god isolasjonsverdi iht. energikrav i TEK17. Vinduer merket «F» er fastkarmvinduer. Vinduer merket «L» er åpningsvinduer. Vinduer merket «SG» har sikkerhetsglass.Sprosser og inndeling slik tegning viser. Leveres som standard med 70% Lystransmisjon og u-verdi etter energiberegning.</t>
  </si>
  <si>
    <t>Type vindu:</t>
  </si>
  <si>
    <r>
      <t xml:space="preserve">Som et alternativ til standard hvit NCS S 0502-Y, kan </t>
    </r>
    <r>
      <rPr>
        <b/>
        <sz val="11"/>
        <color rgb="FF000000"/>
        <rFont val="Aptos Narrow"/>
        <family val="2"/>
        <scheme val="minor"/>
      </rPr>
      <t>NorDan</t>
    </r>
    <r>
      <rPr>
        <sz val="11"/>
        <color rgb="FF000000"/>
        <rFont val="Aptos Narrow"/>
        <family val="2"/>
        <scheme val="minor"/>
      </rPr>
      <t xml:space="preserve"> tilby et stort utvalg andre farger. Disse fargene er valgt ut i fra de nåværende mest brukte fargene både nasjonalt og internasjonalt. NorDan gir deg muligheten til å skape dine egne individuelle vinduer og dører ved å bestemme egne tilleggsvalg og farger. Nå har vi 22 standardfarger, som kan leveres uten tillegg i pris. Ved valg av mørk farge anbefaler vi aluminiumsbekledning. Mørke farger krever oftere vedlikehold på trevirke.</t>
    </r>
  </si>
  <si>
    <t>Ønsket farge ⬇️</t>
  </si>
  <si>
    <t>Takvindu:</t>
  </si>
  <si>
    <t xml:space="preserve">Takvinduer leveres hvitmalte innvendig og lakkert sort aluminium utvendig for svært enkelt vedlikehold. Leveres med hvitmalte foringer.   </t>
  </si>
  <si>
    <t>Balkong:</t>
  </si>
  <si>
    <t>Balkonger leveres med åpen himling og impregnerte terrassebord og drager og søyler i underkant av bjelkelag. Rekkverk som vist på tegninger. Tilhørende trapper i tre som er tegnet inn er inkludert.</t>
  </si>
  <si>
    <t>Dekke type:</t>
  </si>
  <si>
    <t>Merkndad:</t>
  </si>
  <si>
    <t>Ytterdør:</t>
  </si>
  <si>
    <t>Våre standard ytterdører varierer ut ifra stil. Se bilder til venstre. Tradisjonelle og herskapelige boliger leveres med tradisjonell ytterdør og moderne boliger med moderne ytterdør. For boliger med sidefelt leveres tradisjonell dør uten glass som standard. Alle dørene leveres med dørhåndtak og lås i en solid konstruksjon som oppfyller strenge krav til energi og sikkerhet.</t>
  </si>
  <si>
    <t>⬅️Ytterdør:</t>
  </si>
  <si>
    <t>Farge:</t>
  </si>
  <si>
    <t>På grunn av myndighetskrav kan det være krav om kontrast mellom farger på vegg og ytterdør, dette kommer i så fall frem av tegninger.</t>
  </si>
  <si>
    <t>Balkongdør og skyvedør:</t>
  </si>
  <si>
    <r>
      <t xml:space="preserve">Vår hovedleverandør av balkong- og skyvedør er </t>
    </r>
    <r>
      <rPr>
        <b/>
        <sz val="11"/>
        <color theme="1"/>
        <rFont val="Aptos Narrow"/>
        <family val="2"/>
        <scheme val="minor"/>
      </rPr>
      <t>NorDan.</t>
    </r>
  </si>
  <si>
    <t xml:space="preserve">Balkongdører  og skyvedør leveres hvitmalt innvendig og utvendig med brystning som vist på tegning. </t>
  </si>
  <si>
    <t>Balkongdør➡️</t>
  </si>
  <si>
    <t>⬅️Skyvedør</t>
  </si>
  <si>
    <t>Boddør:</t>
  </si>
  <si>
    <t xml:space="preserve">Boddør leveres hvitmalt med dørhåndtak og lås i en solid konstruksjon som oppfyller strenge krav til energi og sikkerhet.  </t>
  </si>
  <si>
    <t>Boddør:      ➡️</t>
  </si>
  <si>
    <t>⬅️Farge:</t>
  </si>
  <si>
    <t>Takutspring underkledning:</t>
  </si>
  <si>
    <t>På takutspring fra yttertak og tette balkonger leveres spaltepanel som standard om ikke annet er avtalt.</t>
  </si>
  <si>
    <t>Type kledning:</t>
  </si>
  <si>
    <t>Tak:</t>
  </si>
  <si>
    <t>Type tak:</t>
  </si>
  <si>
    <t xml:space="preserve">Tak leveres med takstein, eller takpapp med eller uten oppkant som illustrert på tegning. Nødvendige takrenner og nedløp ned til underkant kledning leveres med som standard. </t>
  </si>
  <si>
    <t>2. Overflater i boligrom</t>
  </si>
  <si>
    <t>Innervegger:</t>
  </si>
  <si>
    <t>Valgt overflate:</t>
  </si>
  <si>
    <r>
      <t xml:space="preserve">Innervegger leveres </t>
    </r>
    <r>
      <rPr>
        <sz val="11"/>
        <rFont val="Aptos Narrow"/>
        <family val="2"/>
        <scheme val="minor"/>
      </rPr>
      <t xml:space="preserve">ferdig kledd med gips klar til malerarbeid (Sparkling og maling). Alle innervegger leveres med minimum 70 mm isolasjon for god lydisolasjon mellom rom. Innervegger er 98 mm tykke, noen vegger er også tykkere for bæring og/eller skjulte kanaler og rør. Se tegning.
</t>
    </r>
    <r>
      <rPr>
        <sz val="11"/>
        <color theme="1"/>
        <rFont val="Aptos Narrow"/>
        <family val="2"/>
        <scheme val="minor"/>
      </rPr>
      <t xml:space="preserve">
Ved skråtomt/thermomur påfores denne med 48mm isolert stenderverk i boligrom, og platekles med gips, klar til sparkling og maling.</t>
    </r>
  </si>
  <si>
    <t>Listverk:</t>
  </si>
  <si>
    <t xml:space="preserve">Spikerhull leveres ubehandlet. Eventuell fuging/sparkling/maling forestås av tiltakshaver om ikke annet avtales spesielt. </t>
  </si>
  <si>
    <t>Taklister:</t>
  </si>
  <si>
    <t>Karmlister:</t>
  </si>
  <si>
    <t>Gulvlister:</t>
  </si>
  <si>
    <t>Merknad listverk:</t>
  </si>
  <si>
    <t>Gulv på tørre rom:</t>
  </si>
  <si>
    <t>Gulv leveres klar til legging av parkett og underlag. Gulv mellom oppvarmede etasjer leveres med sponplater og med 200 mm isolasjon for god temperatur- og lydisolasjon mellom etasjer. Betonggulv støpes av betongentreprenør og er ikke med i leveransen med mindre spesifikt avtalt.</t>
  </si>
  <si>
    <t>Himling:</t>
  </si>
  <si>
    <t>Himling leveres ferdig kledd med gips klar til malerarbeid (Sparkling og maling) som standard.</t>
  </si>
  <si>
    <t>Valgt himling: ⬅️</t>
  </si>
  <si>
    <t>Innerdører:</t>
  </si>
  <si>
    <t>Innerdører leveres som hvite formpressede dører med hvitmalte karmer, og flate terskler med luftespalte.</t>
  </si>
  <si>
    <t>Dør:</t>
  </si>
  <si>
    <t>Trapp:</t>
  </si>
  <si>
    <t xml:space="preserve">Som standard leveres åpen trapp med hvitmalte vanger og gelender, samt eiketrinn for solid og holdbar overflate. </t>
  </si>
  <si>
    <t>3. Bad, toalett og vaskerom</t>
  </si>
  <si>
    <t>Gulv på bad og vaskerom:</t>
  </si>
  <si>
    <t>Betonggulv på bad ved golv på grunn støpes av betongentreprenør og er ikke med i leveransen med mindre spesifikt avtalt. Gulv på bad i andre etasjer leveres med fuktbestandig sponplate forberedt for påstøp, membran og flis.</t>
  </si>
  <si>
    <t>Gulv:</t>
  </si>
  <si>
    <t>Vegger på bad:</t>
  </si>
  <si>
    <t xml:space="preserve">Vegger på bad leveres med Ultipro Ergospon som standard, klar for tettesjikt før ferdig overflate. </t>
  </si>
  <si>
    <t>Avtalt ferdighetsgrad:</t>
  </si>
  <si>
    <t>Vegger på vaskerom:</t>
  </si>
  <si>
    <t xml:space="preserve">Vegger på vaskerom leveres med Ultipro Ergospon som standard, klar for tettesjikt før ferdig overflate. </t>
  </si>
  <si>
    <t>4. Rør og sanitærarbeider</t>
  </si>
  <si>
    <t>Bygningsdel</t>
  </si>
  <si>
    <t>Beskrivelse</t>
  </si>
  <si>
    <t>Ferdig montert</t>
  </si>
  <si>
    <t>Leveres kun materiell</t>
  </si>
  <si>
    <t>Ikke med i leveranse</t>
  </si>
  <si>
    <t>Innvendig</t>
  </si>
  <si>
    <t>Anlegg som skjult opplegg med rør-i-rør system, rørarbeid for varmt og kaldt vann tilkoblet utstyr listet i tilbud fra rørlegger. Se tilbud fra rørlegger for øvrige opplysninger.</t>
  </si>
  <si>
    <t>Utvendig</t>
  </si>
  <si>
    <t>Utekran for kaldt tappevann</t>
  </si>
  <si>
    <t xml:space="preserve">Bunnledninger med oppstikk gjennom betongplate, vanntilkobling til og med stoppekran, drensledninger,  </t>
  </si>
  <si>
    <t>5. Kjøkken, garderobe og oppbevaringsløsninger</t>
  </si>
  <si>
    <t>Innredning-
pakke</t>
  </si>
  <si>
    <t>6. Varmesystem</t>
  </si>
  <si>
    <t>Oppvarmings-
kilder</t>
  </si>
  <si>
    <t>Elektrisk oppvarming. Se tilbud elektriker</t>
  </si>
  <si>
    <t>Varme-
distribusjon</t>
  </si>
  <si>
    <t xml:space="preserve">Se eget tilbud elektriker og eventuelt rørlegger ved vannbåren varme. </t>
  </si>
  <si>
    <t>Pipe*</t>
  </si>
  <si>
    <t>Pipe er ikke med i leveransen, men kan velges i tillegg.</t>
  </si>
  <si>
    <t>Ovn</t>
  </si>
  <si>
    <t>Ovn er ikke med i leveransen, men kan velges i tillegg.</t>
  </si>
  <si>
    <t>VestlandsHus AS dokumenterer energi og isolasjonsbehov gjennom en individuell energiberegning som tilfredsstiller TEK17. Denne må legges til grunn for valg av oppvarmingskilder.</t>
  </si>
  <si>
    <t>Punkter merket med * må monteres om det ikke skal installeres vannbåren varme etter teknisk forskrift. Det må kontraktsfestes hvem som har ansvaret for leveransen av dette.</t>
  </si>
  <si>
    <t>7. Brannalarm og slukking</t>
  </si>
  <si>
    <t>Brannvarsling</t>
  </si>
  <si>
    <t>Røykvarslere: Se eget tilbud fra elektriker</t>
  </si>
  <si>
    <t>Brannslukking</t>
  </si>
  <si>
    <t>Pulverapparat</t>
  </si>
  <si>
    <t>Rømning</t>
  </si>
  <si>
    <t>Brannstige dersom krav i TEK17 tilsiser det.</t>
  </si>
  <si>
    <t>Brannslange: Se eget tilbud fra rørlegger</t>
  </si>
  <si>
    <t>8. Luftbehandling</t>
  </si>
  <si>
    <t>Ventilasjon</t>
  </si>
  <si>
    <t>Ventilasjonsanlegg med separat avtrekk for komfyr. Eget anlegg for hybel/leilighet. Leveres med nødvendige takhatter.</t>
  </si>
  <si>
    <t>Kjøkken-
avtrekk</t>
  </si>
  <si>
    <t xml:space="preserve">Dersom kjøkkenavtrekk skal leveres som en del av kjøkkenleveransen, utgår den fra ventilasjonslevransen. </t>
  </si>
  <si>
    <t>Sentral-
støvsuger</t>
  </si>
  <si>
    <t>Kan leveres mot tillegg</t>
  </si>
  <si>
    <t>9. Elektrisk anlegg</t>
  </si>
  <si>
    <t>Elektrisk anlegg</t>
  </si>
  <si>
    <t>Se tilbud elektriker</t>
  </si>
  <si>
    <t>10. Andre tjenester og nødvendig arbeid</t>
  </si>
  <si>
    <t>Tjeneste/ arbeid</t>
  </si>
  <si>
    <t>Inkludert i leveranse</t>
  </si>
  <si>
    <t>Byggesøknad</t>
  </si>
  <si>
    <t>Rolle som ansvarlig søker og utarbeiding av byggesøknad</t>
  </si>
  <si>
    <t>Prosjektering</t>
  </si>
  <si>
    <t>Prosjektering av grunnmur eller såle</t>
  </si>
  <si>
    <t>Prosjektering og utførelse av trekonstruksjoner over grunnmur</t>
  </si>
  <si>
    <t>Prosjektering og utførelse av ventilasjonsanlegg</t>
  </si>
  <si>
    <t>Prosjektering av bygningsmessig arbeid i våtrom med opparbeiding av fall og membran</t>
  </si>
  <si>
    <t>Prosjektering og utførelse av oppmåling/plassering</t>
  </si>
  <si>
    <t>Byggeledelse</t>
  </si>
  <si>
    <t>Byggeledelse og koordinering fra og med oppstart av bolig over grunnmur/såle</t>
  </si>
  <si>
    <t>11. Ytelser som normalt ikke inngår i prisen utover punkt nevnt i kap.1-10 om ikke annet er avtalt</t>
  </si>
  <si>
    <t>Andre arbeider:</t>
  </si>
  <si>
    <t>Grunnarbeid</t>
  </si>
  <si>
    <t>Isolasjon i grunnen, radonsperre, radonbrønn og innvendig finplate/påstøp.</t>
  </si>
  <si>
    <t>Støpte plattinger, søylefundamenter med søylesko til balkonger og plattinger</t>
  </si>
  <si>
    <t>Murarbeider</t>
  </si>
  <si>
    <t>Ringmurer, isolerte Thermomurer, forstøtningsmurer, og plastrede skråninger</t>
  </si>
  <si>
    <t>Plen/ Beplanting</t>
  </si>
  <si>
    <t>Legging av jord, jordarmering i skråninger og såing av gress, samt planter og trær</t>
  </si>
  <si>
    <t>Tomt</t>
  </si>
  <si>
    <t>Adkomstvei og gravearbeider</t>
  </si>
  <si>
    <t>Utvendige trapper</t>
  </si>
  <si>
    <t>Trapper i betong eller mur og ramper som ikke er treverk</t>
  </si>
  <si>
    <t>Biloppstillings-plass**</t>
  </si>
  <si>
    <t>Planert og opparbeidet biloppstillingsplass med asfalt eller betong.</t>
  </si>
  <si>
    <t>Stiplede konstruksjoner</t>
  </si>
  <si>
    <t>Lettvegger, romløsninger og annen innredning som er stiplet på tegning, samt stiplede rekkverk og sikringer på tomteprofiler</t>
  </si>
  <si>
    <t>Møblering</t>
  </si>
  <si>
    <t>Inne og utemøbler, hyller i garderobeskap, blomsterbrett, gardinbrett, persienner og markiser, søppeldunk og stativ.</t>
  </si>
  <si>
    <t>Teknisk</t>
  </si>
  <si>
    <t>Maskineri til kjølerom, badstu og lignende</t>
  </si>
  <si>
    <t>Sprosser</t>
  </si>
  <si>
    <t>Oppdeling av vinduer med utenpåliggende sprosser og vindusskodder</t>
  </si>
  <si>
    <t>Bod, garasje, terrasse:</t>
  </si>
  <si>
    <t>Garasje**</t>
  </si>
  <si>
    <t>Utebod/ sportsbod*</t>
  </si>
  <si>
    <t>Terrasser og ramper som ikke er av tre***</t>
  </si>
  <si>
    <t>Punkter merket med * må bygges før det gis ferdigattest.</t>
  </si>
  <si>
    <t xml:space="preserve">Punkter merket med ** kan være krav fra kommunen om antall i Kommuneplan eller Reguleringsplan. </t>
  </si>
  <si>
    <t xml:space="preserve">Punkter merket med *** kan være krav i teknisk forskrift i forbindelse med utforming av tilgjengelig boenhet. </t>
  </si>
  <si>
    <t>12. Toleranseklasse og avvik</t>
  </si>
  <si>
    <t>Toleranse:</t>
  </si>
  <si>
    <t>Når ikke annet er avtalt, gjelder NS3420-1 toleranseklasse PC for innvendige vegger og panel/platekledninger, og klasse PD for utvendige flater.</t>
  </si>
  <si>
    <t xml:space="preserve">For malerarbeid og grunnlag for påfølgende malerarbeid, legges NS3420-T:2019+AC til grunn (såfremt ikke annet er avtalt). </t>
  </si>
  <si>
    <t>Underlag for innvendige fliser, myke/halvharde gulvbelegg og parkett må normalt utføres eller avrettes til toleranseklasse PB. Dette gjelder underlag som påstøp, avrettingsmasse/flytsparkel, flytende gulvplater, bjelkelag med sponplategulv og våtroms- vegger.</t>
  </si>
  <si>
    <t xml:space="preserve">Standardens krav er knyttet til utførelsen, og bør derfor kontrolleres fortløpende, og senest ved overtakelse. I kontraktssammenheng er det tilstanden ved overtakelse som avgjør hvorvidt det foreligger en mangel. Dette gjelder uansett om kontrakten er basert på en kontraktsstandard, for eksempel NS8405, eller på Bustadoppføringslova. </t>
  </si>
  <si>
    <t xml:space="preserve">Treverk er et «levende produkt», og det må påregnes at mindre sprekker kan oppstå på grunn av temperatursvingninger og variasjon i fuktinnhold i inneluften. Det kan også medføre «svinnriss» i malte overflater. Dette er ikke å anse som feil eller avvik så lenge forholdet er innenfor toleranseavvik gitt i Norsk Standard. En må påregne synlige spikerhull og lignende som kommer av normert innfestning av bygningsproduktene (eksempelvis spikerhull i listverk). </t>
  </si>
  <si>
    <t>Avvik:</t>
  </si>
  <si>
    <t>Ved avvik mellom tegninger, katalogillustrasjon og leveransebeskrivelse, er det leveransebeskrivelsen som skal legges til grunn.</t>
  </si>
  <si>
    <t>Det tas forbehold om endringer av innhold i dette dokumentet som følge av prosjektering og tilpasninger. Bærende konstruksjoner, sjakter, kasser for ventilasjon o.l kan medføre endret mål på rom og areal. Selger tar forbehold om at avvik på areal kan avvike med +/- 5%. Det kan også forekomme mindre avvik på fasader som følge av videre prosjektering.</t>
  </si>
  <si>
    <t>13. Garanti/forsikring</t>
  </si>
  <si>
    <t xml:space="preserve">Utbygger stiller garanti til kjøper iht. Bustadoppføringslova. Utbygger holder bygget forsikret frem til overtakelse. Kjøper må stille garanti iht. avtale. </t>
  </si>
  <si>
    <t>14. Offentligrettslige regler</t>
  </si>
  <si>
    <t xml:space="preserve">Boligbygging er søknadspliktige tiltak og er avhengige av tillatelse til oppføring fra gjeldende kommune. Det tas forbehold om tillatelse til tiltaket, og at det kan komme endringer som følge av krav fra kommunen. Gjeldende regler er hjemlet i Plan og Bygningsloven, og de tekniske forskriftene er hjemlet gjennom TEK 17. </t>
  </si>
  <si>
    <t>15. Romskjema</t>
  </si>
  <si>
    <t>Innvendig romskjema</t>
  </si>
  <si>
    <t>Rom</t>
  </si>
  <si>
    <t>Vegg</t>
  </si>
  <si>
    <t>Himling</t>
  </si>
  <si>
    <t>Listverk</t>
  </si>
  <si>
    <t>Kommentar</t>
  </si>
  <si>
    <t>Dør/vindu</t>
  </si>
  <si>
    <t>Entré</t>
  </si>
  <si>
    <t>Hall/gang</t>
  </si>
  <si>
    <t>Kjøkken</t>
  </si>
  <si>
    <t>Stue</t>
  </si>
  <si>
    <t>Bad 1</t>
  </si>
  <si>
    <t>Bad 2</t>
  </si>
  <si>
    <t>Loftstue</t>
  </si>
  <si>
    <t>Soverom 1</t>
  </si>
  <si>
    <t>Soverom 2</t>
  </si>
  <si>
    <t>Soverom 3</t>
  </si>
  <si>
    <t>Soverom 4</t>
  </si>
  <si>
    <t>Innvendig romskjema fortsetter:</t>
  </si>
  <si>
    <t>Tak</t>
  </si>
  <si>
    <t>16. Gebyrer og kostnader</t>
  </si>
  <si>
    <t>Gebyrer og kostnader som normalt tilkommer, og som ikke er med i leveransen.</t>
  </si>
  <si>
    <t>Gebyr for byggesaksbehandling</t>
  </si>
  <si>
    <t>Gebyr for ansvarsrett</t>
  </si>
  <si>
    <t>Kostnader forbundet med avfallshåndtering</t>
  </si>
  <si>
    <t>Byggelånsrenter og andre finanskostnader</t>
  </si>
  <si>
    <t>Prisjustering mellom kontrakt og oppstart (Indeksregulering)</t>
  </si>
  <si>
    <t>Gebyr for tilknytning til offentlig ledningsnett</t>
  </si>
  <si>
    <t>Obligatorisk uavhengig kontroll</t>
  </si>
  <si>
    <t>Snørydding frem til boligleverandør overtar byggeplassen</t>
  </si>
  <si>
    <t>Andre kostnader knyttet til kommunale krav og forutsetninger i reguleringsplan og bestemmelser kan forekomme.</t>
  </si>
  <si>
    <t>Energi til byggestrøm, avfukting og oppvarming i byggetiden</t>
  </si>
  <si>
    <t>Det bekreftes med dette at selger har gjennomgått leveransebeskrivelsen med kjøper, og kjøper har forstått og aksepterer vilkårene for leveransen.</t>
  </si>
  <si>
    <t>Sted/dato:</t>
  </si>
  <si>
    <t>Tiltakshavers underskrift</t>
  </si>
  <si>
    <t>Selger/forhandlers underskrift</t>
  </si>
  <si>
    <t>Det er inkludert en innredningspakke som fritt brukes til kjøkken, garderobe, baderoms-innredning og annen oppbevaring hos HTH eller Aubo. Innredningspakke ut fra størrelse på typehuset (BRA):</t>
  </si>
  <si>
    <t xml:space="preserve">Totalsum kr: </t>
  </si>
  <si>
    <t>Fyll inn totalsum her</t>
  </si>
  <si>
    <r>
      <t xml:space="preserve">Vår hovedleverandør av ytterdør er </t>
    </r>
    <r>
      <rPr>
        <b/>
        <sz val="11"/>
        <color theme="1"/>
        <rFont val="Aptos Narrow"/>
        <family val="2"/>
        <scheme val="minor"/>
      </rPr>
      <t xml:space="preserve"> Harmonie</t>
    </r>
    <r>
      <rPr>
        <sz val="11"/>
        <color theme="1"/>
        <rFont val="Aptos Narrow"/>
        <family val="2"/>
        <scheme val="minor"/>
      </rPr>
      <t>.</t>
    </r>
  </si>
  <si>
    <r>
      <t xml:space="preserve">Vår hovedleverandør av boddør er </t>
    </r>
    <r>
      <rPr>
        <b/>
        <sz val="11"/>
        <color theme="1"/>
        <rFont val="Aptos Narrow"/>
        <family val="2"/>
        <scheme val="minor"/>
      </rPr>
      <t>Harmonie.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</si>
</sst>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22"/>
      <color theme="1"/>
      <name val="Aptos Narrow"/>
      <family val="2"/>
      <scheme val="minor"/>
    </font>
    <font>
      <sz val="12"/>
      <color theme="1"/>
      <name val="Aptos Narrow"/>
      <family val="2"/>
      <scheme val="minor"/>
    </font>
    <font>
      <sz val="18"/>
      <color theme="1"/>
      <name val="Aptos Narrow"/>
      <family val="2"/>
      <scheme val="minor"/>
    </font>
    <font>
      <sz val="10"/>
      <color theme="1"/>
      <name val="Aptos Narrow"/>
      <family val="2"/>
      <scheme val="minor"/>
    </font>
    <font>
      <b/>
      <sz val="11"/>
      <color theme="1"/>
      <name val="Aptos Narrow"/>
      <family val="2"/>
      <scheme val="minor"/>
    </font>
    <font>
      <sz val="11"/>
      <name val="Aptos Narrow"/>
      <family val="2"/>
      <scheme val="minor"/>
    </font>
    <font>
      <sz val="20"/>
      <color theme="1"/>
      <name val="Aptos Display"/>
      <family val="2"/>
      <scheme val="major"/>
    </font>
    <font>
      <b/>
      <sz val="20"/>
      <color theme="1"/>
      <name val="Aptos Display"/>
      <family val="2"/>
      <scheme val="major"/>
    </font>
    <font>
      <sz val="11"/>
      <color rgb="FF595959"/>
      <name val="Aptos Narrow"/>
      <family val="2"/>
      <scheme val="minor"/>
    </font>
    <font>
      <sz val="11"/>
      <color rgb="FF000000"/>
      <name val="Aptos Narrow"/>
      <family val="2"/>
      <scheme val="minor"/>
    </font>
    <font>
      <sz val="11"/>
      <color rgb="FF555555"/>
      <name val="Aptos Narrow"/>
      <family val="2"/>
      <scheme val="minor"/>
    </font>
    <font>
      <b/>
      <sz val="12"/>
      <color theme="1"/>
      <name val="Aptos Display"/>
      <family val="2"/>
      <scheme val="major"/>
    </font>
    <font>
      <sz val="11"/>
      <color theme="0"/>
      <name val="Aptos Narrow"/>
      <family val="2"/>
      <scheme val="minor"/>
    </font>
    <font>
      <sz val="22"/>
      <color theme="1"/>
      <name val="Aptos Display"/>
      <family val="2"/>
      <scheme val="major"/>
    </font>
    <font>
      <b/>
      <sz val="11"/>
      <color indexed="8"/>
      <name val="Aptos Narrow"/>
      <family val="2"/>
      <scheme val="minor"/>
    </font>
    <font>
      <b/>
      <sz val="36"/>
      <color theme="0" tint="-4.9989318521683403E-2"/>
      <name val="Aptos Display"/>
      <family val="2"/>
      <scheme val="major"/>
    </font>
    <font>
      <b/>
      <sz val="22"/>
      <color theme="0" tint="-4.9989318521683403E-2"/>
      <name val="Aptos Display"/>
      <family val="2"/>
      <scheme val="major"/>
    </font>
    <font>
      <sz val="22"/>
      <color theme="0" tint="-4.9989318521683403E-2"/>
      <name val="Aptos Display"/>
      <family val="2"/>
      <scheme val="major"/>
    </font>
    <font>
      <sz val="11"/>
      <color theme="1"/>
      <name val="Aptos Display"/>
      <family val="2"/>
      <scheme val="major"/>
    </font>
    <font>
      <u/>
      <sz val="11"/>
      <color theme="10"/>
      <name val="Aptos Narrow"/>
      <family val="2"/>
      <scheme val="minor"/>
    </font>
    <font>
      <sz val="11"/>
      <color theme="1"/>
      <name val="Aptos Narrow"/>
      <family val="2"/>
      <scheme val="minor"/>
    </font>
    <font>
      <sz val="10.5"/>
      <color theme="1"/>
      <name val="Aptos Narrow"/>
      <family val="2"/>
      <scheme val="minor"/>
    </font>
    <font>
      <b/>
      <sz val="22"/>
      <color theme="1"/>
      <name val="Aptos Display"/>
      <family val="2"/>
      <scheme val="major"/>
    </font>
    <font>
      <b/>
      <sz val="20"/>
      <color theme="1"/>
      <name val="Aptos Narrow"/>
      <family val="2"/>
      <scheme val="minor"/>
    </font>
    <font>
      <sz val="8"/>
      <name val="Aptos Narrow"/>
      <family val="2"/>
      <scheme val="minor"/>
    </font>
    <font>
      <sz val="9"/>
      <color theme="1"/>
      <name val="Aptos Narrow"/>
      <family val="2"/>
      <scheme val="minor"/>
    </font>
    <font>
      <sz val="10"/>
      <name val="Century Gothic"/>
      <family val="2"/>
    </font>
    <font>
      <b/>
      <sz val="11"/>
      <color theme="1"/>
      <name val="Aptos Display"/>
      <family val="2"/>
      <scheme val="major"/>
    </font>
    <font>
      <b/>
      <sz val="11"/>
      <color rgb="FF000000"/>
      <name val="Aptos Narrow"/>
      <family val="2"/>
      <scheme val="minor"/>
    </font>
  </fonts>
  <fills count="3">
    <fill>
      <patternFill patternType="none"/>
    </fill>
    <fill>
      <patternFill patternType="gray125"/>
    </fill>
    <fill>
      <gradientFill type="path">
        <stop position="0">
          <color rgb="FF2A4173"/>
        </stop>
        <stop position="1">
          <color rgb="FF7C93BF"/>
        </stop>
      </gradient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hair">
        <color auto="1"/>
      </bottom>
      <diagonal/>
    </border>
    <border>
      <left/>
      <right/>
      <top style="hair">
        <color auto="1"/>
      </top>
      <bottom style="dotted">
        <color auto="1"/>
      </bottom>
      <diagonal/>
    </border>
    <border>
      <left/>
      <right/>
      <top style="dotted">
        <color auto="1"/>
      </top>
      <bottom style="dotted">
        <color auto="1"/>
      </bottom>
      <diagonal/>
    </border>
    <border>
      <left/>
      <right/>
      <top style="hair">
        <color auto="1"/>
      </top>
      <bottom style="hair">
        <color auto="1"/>
      </bottom>
      <diagonal/>
    </border>
    <border>
      <left/>
      <right/>
      <top style="dotted">
        <color auto="1"/>
      </top>
      <bottom/>
      <diagonal/>
    </border>
    <border>
      <left/>
      <right style="thin">
        <color indexed="64"/>
      </right>
      <top style="thin">
        <color indexed="64"/>
      </top>
      <bottom/>
      <diagonal/>
    </border>
    <border>
      <left/>
      <right/>
      <top style="hair">
        <color auto="1"/>
      </top>
      <bottom/>
      <diagonal/>
    </border>
    <border>
      <left/>
      <right/>
      <top style="thin">
        <color indexed="64"/>
      </top>
      <bottom/>
      <diagonal/>
    </border>
    <border>
      <left/>
      <right/>
      <top/>
      <bottom style="dotted">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149">
    <xf numFmtId="0" fontId="0" fillId="0" borderId="0" xfId="0"/>
    <xf numFmtId="0" fontId="0" fillId="0" borderId="0" xfId="0" applyAlignment="1">
      <alignment horizontal="center" vertical="center"/>
    </xf>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center"/>
    </xf>
    <xf numFmtId="0" fontId="0" fillId="0" borderId="0" xfId="0" applyAlignment="1">
      <alignment vertical="center"/>
    </xf>
    <xf numFmtId="0" fontId="6" fillId="0" borderId="0" xfId="0" applyFont="1" applyAlignment="1">
      <alignment horizontal="left" vertical="top" wrapText="1"/>
    </xf>
    <xf numFmtId="0" fontId="6" fillId="0" borderId="0" xfId="0" applyFont="1" applyAlignment="1">
      <alignment vertical="top" wrapText="1"/>
    </xf>
    <xf numFmtId="0" fontId="8" fillId="0" borderId="0" xfId="0" applyFont="1" applyAlignment="1">
      <alignment vertical="top"/>
    </xf>
    <xf numFmtId="0" fontId="0" fillId="0" borderId="0" xfId="0" applyAlignment="1">
      <alignment horizontal="right"/>
    </xf>
    <xf numFmtId="0" fontId="10" fillId="0" borderId="0" xfId="0" applyFont="1" applyAlignment="1">
      <alignment vertical="top" wrapText="1"/>
    </xf>
    <xf numFmtId="0" fontId="11" fillId="0" borderId="0" xfId="0" applyFont="1"/>
    <xf numFmtId="0" fontId="9" fillId="0" borderId="0" xfId="0" applyFont="1" applyAlignment="1">
      <alignment vertical="top" wrapText="1"/>
    </xf>
    <xf numFmtId="0" fontId="7" fillId="0" borderId="0" xfId="0" applyFont="1"/>
    <xf numFmtId="0" fontId="5" fillId="0" borderId="0" xfId="0" applyFont="1"/>
    <xf numFmtId="0" fontId="0" fillId="0" borderId="0" xfId="0" applyAlignment="1">
      <alignment horizontal="left"/>
    </xf>
    <xf numFmtId="0" fontId="5" fillId="0" borderId="0" xfId="0" applyFont="1" applyAlignment="1">
      <alignment vertical="center"/>
    </xf>
    <xf numFmtId="0" fontId="5" fillId="0" borderId="0" xfId="0" applyFont="1" applyAlignment="1">
      <alignment vertical="center" wrapText="1"/>
    </xf>
    <xf numFmtId="0" fontId="15" fillId="0" borderId="0" xfId="0" applyFont="1"/>
    <xf numFmtId="0" fontId="0" fillId="0" borderId="1" xfId="0" applyBorder="1" applyAlignment="1">
      <alignment horizontal="center" vertical="center"/>
    </xf>
    <xf numFmtId="0" fontId="19" fillId="0" borderId="0" xfId="0" applyFont="1"/>
    <xf numFmtId="0" fontId="0" fillId="0" borderId="10" xfId="0" applyBorder="1"/>
    <xf numFmtId="0" fontId="6" fillId="0" borderId="0" xfId="0" applyFont="1"/>
    <xf numFmtId="0" fontId="0" fillId="0" borderId="0" xfId="0" applyAlignment="1">
      <alignment wrapText="1"/>
    </xf>
    <xf numFmtId="0" fontId="8" fillId="0" borderId="0" xfId="0" applyFont="1"/>
    <xf numFmtId="0" fontId="0" fillId="0" borderId="2" xfId="0" applyBorder="1"/>
    <xf numFmtId="0" fontId="13" fillId="0" borderId="2" xfId="0" applyFont="1" applyBorder="1"/>
    <xf numFmtId="0" fontId="21" fillId="0" borderId="0" xfId="0" applyFont="1" applyAlignment="1">
      <alignment vertical="top"/>
    </xf>
    <xf numFmtId="0" fontId="21" fillId="0" borderId="0" xfId="0" applyFont="1"/>
    <xf numFmtId="0" fontId="13" fillId="0" borderId="2" xfId="0" applyFont="1" applyBorder="1" applyAlignment="1">
      <alignment horizontal="center" vertical="center"/>
    </xf>
    <xf numFmtId="0" fontId="0" fillId="0" borderId="12" xfId="0" applyBorder="1"/>
    <xf numFmtId="0" fontId="7" fillId="0" borderId="1" xfId="0" applyFont="1" applyBorder="1" applyAlignment="1">
      <alignment horizontal="left"/>
    </xf>
    <xf numFmtId="0" fontId="23" fillId="0" borderId="0" xfId="0" applyFont="1" applyAlignment="1">
      <alignment horizontal="center"/>
    </xf>
    <xf numFmtId="0" fontId="17" fillId="0" borderId="0" xfId="0" applyFont="1"/>
    <xf numFmtId="14" fontId="0" fillId="0" borderId="0" xfId="0" applyNumberFormat="1"/>
    <xf numFmtId="0" fontId="5" fillId="0" borderId="0" xfId="0" applyFont="1" applyAlignment="1">
      <alignment vertical="top" wrapText="1"/>
    </xf>
    <xf numFmtId="0" fontId="5" fillId="0" borderId="1" xfId="0" applyFont="1" applyBorder="1"/>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left" vertical="top" wrapText="1"/>
    </xf>
    <xf numFmtId="0" fontId="16" fillId="2" borderId="0" xfId="0" applyFont="1" applyFill="1" applyAlignment="1">
      <alignment horizontal="center"/>
    </xf>
    <xf numFmtId="0" fontId="1" fillId="0" borderId="1" xfId="0" applyFont="1" applyBorder="1" applyAlignment="1">
      <alignment horizontal="left"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14" fontId="0" fillId="0" borderId="0" xfId="0" applyNumberFormat="1" applyAlignment="1">
      <alignment horizontal="center" vertical="center"/>
    </xf>
    <xf numFmtId="0" fontId="0" fillId="0" borderId="1" xfId="0"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14" fillId="0" borderId="0" xfId="0" applyFont="1" applyAlignment="1">
      <alignment horizontal="left"/>
    </xf>
    <xf numFmtId="0" fontId="14" fillId="0" borderId="1" xfId="0" applyFont="1" applyBorder="1" applyAlignment="1">
      <alignment horizontal="left"/>
    </xf>
    <xf numFmtId="0" fontId="5" fillId="0" borderId="0" xfId="0" applyFont="1" applyAlignment="1">
      <alignment horizontal="left"/>
    </xf>
    <xf numFmtId="0" fontId="0" fillId="0" borderId="0" xfId="0" applyAlignment="1">
      <alignment horizontal="left"/>
    </xf>
    <xf numFmtId="0" fontId="0" fillId="0" borderId="2" xfId="0" applyBorder="1" applyAlignment="1">
      <alignment horizontal="left"/>
    </xf>
    <xf numFmtId="0" fontId="0" fillId="0" borderId="2" xfId="0" applyBorder="1" applyAlignment="1">
      <alignment horizontal="left" vertical="top" wrapText="1"/>
    </xf>
    <xf numFmtId="0" fontId="0" fillId="0" borderId="2" xfId="0" applyBorder="1" applyAlignment="1">
      <alignment horizontal="left" vertical="center"/>
    </xf>
    <xf numFmtId="0" fontId="13" fillId="0" borderId="2" xfId="0" applyFont="1" applyBorder="1" applyAlignment="1">
      <alignment horizontal="center"/>
    </xf>
    <xf numFmtId="0" fontId="6" fillId="0" borderId="2" xfId="0" applyFont="1" applyBorder="1" applyAlignment="1">
      <alignment horizontal="left" vertical="top" wrapText="1"/>
    </xf>
    <xf numFmtId="0" fontId="22" fillId="0" borderId="2" xfId="0" applyFont="1" applyBorder="1" applyAlignment="1">
      <alignment horizontal="left" vertical="center" wrapText="1"/>
    </xf>
    <xf numFmtId="0" fontId="0" fillId="0" borderId="2" xfId="0" applyBorder="1" applyAlignment="1">
      <alignment horizontal="left" vertical="center" wrapText="1"/>
    </xf>
    <xf numFmtId="0" fontId="6" fillId="0" borderId="2" xfId="0" applyFont="1" applyBorder="1" applyAlignment="1">
      <alignment horizontal="left"/>
    </xf>
    <xf numFmtId="0" fontId="13" fillId="0" borderId="2" xfId="0" applyFont="1" applyBorder="1" applyAlignment="1">
      <alignment horizontal="center" vertical="center"/>
    </xf>
    <xf numFmtId="0" fontId="6" fillId="0" borderId="7" xfId="1" applyFont="1" applyBorder="1" applyAlignment="1">
      <alignment horizontal="left"/>
    </xf>
    <xf numFmtId="0" fontId="17" fillId="2" borderId="12"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2" xfId="0" applyFont="1" applyFill="1" applyBorder="1" applyAlignment="1">
      <alignment horizontal="center"/>
    </xf>
    <xf numFmtId="0" fontId="17" fillId="2" borderId="0" xfId="0" applyFont="1" applyFill="1" applyAlignment="1">
      <alignment horizontal="center"/>
    </xf>
    <xf numFmtId="0" fontId="5" fillId="0" borderId="2" xfId="0" applyFont="1" applyBorder="1" applyAlignment="1">
      <alignment horizontal="left" wrapText="1"/>
    </xf>
    <xf numFmtId="0" fontId="5" fillId="0" borderId="2" xfId="0" applyFont="1" applyBorder="1" applyAlignment="1">
      <alignment horizontal="center" vertical="center"/>
    </xf>
    <xf numFmtId="0" fontId="5" fillId="0" borderId="2" xfId="0" applyFont="1" applyBorder="1" applyAlignment="1">
      <alignment horizontal="center" wrapText="1"/>
    </xf>
    <xf numFmtId="0" fontId="5" fillId="0" borderId="2" xfId="0" applyFont="1" applyBorder="1" applyAlignment="1">
      <alignment horizontal="left" vertical="center"/>
    </xf>
    <xf numFmtId="0" fontId="0" fillId="0" borderId="2" xfId="0" applyBorder="1" applyAlignment="1">
      <alignment horizontal="left" wrapText="1"/>
    </xf>
    <xf numFmtId="0" fontId="6" fillId="0" borderId="2" xfId="0" applyFont="1" applyBorder="1" applyAlignment="1">
      <alignment horizontal="left" vertical="center" wrapText="1"/>
    </xf>
    <xf numFmtId="0" fontId="6" fillId="0" borderId="13" xfId="1" applyFont="1" applyBorder="1" applyAlignment="1">
      <alignment horizontal="left"/>
    </xf>
    <xf numFmtId="0" fontId="0" fillId="0" borderId="0" xfId="0" applyAlignment="1">
      <alignment horizontal="left" vertical="top" wrapText="1"/>
    </xf>
    <xf numFmtId="0" fontId="4" fillId="0" borderId="2" xfId="0" applyFont="1" applyBorder="1" applyAlignment="1">
      <alignment horizontal="left" wrapText="1"/>
    </xf>
    <xf numFmtId="0" fontId="4" fillId="0" borderId="2" xfId="0" applyFont="1" applyBorder="1" applyAlignment="1">
      <alignment horizontal="left"/>
    </xf>
    <xf numFmtId="0" fontId="13" fillId="0" borderId="17" xfId="0" applyFont="1" applyBorder="1" applyAlignment="1">
      <alignment horizontal="center"/>
    </xf>
    <xf numFmtId="0" fontId="13" fillId="0" borderId="18" xfId="0" applyFont="1" applyBorder="1" applyAlignment="1">
      <alignment horizontal="center"/>
    </xf>
    <xf numFmtId="0" fontId="13" fillId="0" borderId="16" xfId="0" applyFont="1" applyBorder="1" applyAlignment="1">
      <alignment horizont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6" xfId="0" applyBorder="1" applyAlignment="1">
      <alignment horizontal="left" vertical="center" wrapText="1"/>
    </xf>
    <xf numFmtId="0" fontId="5" fillId="0" borderId="1" xfId="0" applyFont="1" applyBorder="1" applyAlignment="1">
      <alignment horizontal="center"/>
    </xf>
    <xf numFmtId="0" fontId="5" fillId="0" borderId="19" xfId="0" applyFont="1" applyBorder="1" applyAlignment="1">
      <alignment horizontal="center"/>
    </xf>
    <xf numFmtId="0" fontId="5" fillId="0" borderId="2" xfId="0" applyFont="1" applyBorder="1" applyAlignment="1">
      <alignment horizontal="center" vertical="center" wrapText="1"/>
    </xf>
    <xf numFmtId="0" fontId="6" fillId="0" borderId="0" xfId="0" applyFont="1" applyAlignment="1">
      <alignment horizontal="left" vertical="top"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left" vertical="top" wrapText="1"/>
    </xf>
    <xf numFmtId="0" fontId="0" fillId="0" borderId="0" xfId="0" applyAlignment="1">
      <alignment horizontal="left" vertical="center"/>
    </xf>
    <xf numFmtId="0" fontId="0" fillId="0" borderId="1" xfId="0" applyBorder="1" applyAlignment="1">
      <alignment horizontal="left" vertical="center"/>
    </xf>
    <xf numFmtId="0" fontId="0" fillId="0" borderId="0" xfId="0" applyAlignment="1">
      <alignment horizontal="left" wrapText="1"/>
    </xf>
    <xf numFmtId="0" fontId="0" fillId="0" borderId="1" xfId="0" applyBorder="1" applyAlignment="1">
      <alignment horizontal="left" wrapText="1"/>
    </xf>
    <xf numFmtId="0" fontId="27" fillId="0" borderId="0" xfId="0" applyFont="1" applyAlignment="1">
      <alignment horizontal="left" vertical="top" wrapText="1"/>
    </xf>
    <xf numFmtId="0" fontId="17" fillId="2" borderId="0" xfId="0" applyFont="1" applyFill="1" applyAlignment="1">
      <alignment horizontal="center" vertical="top"/>
    </xf>
    <xf numFmtId="0" fontId="8" fillId="0" borderId="0" xfId="0" applyFont="1" applyAlignment="1">
      <alignment horizontal="left" vertical="top"/>
    </xf>
    <xf numFmtId="0" fontId="6" fillId="0" borderId="0" xfId="0" applyFont="1" applyAlignment="1">
      <alignment horizontal="left" wrapText="1"/>
    </xf>
    <xf numFmtId="0" fontId="6" fillId="0" borderId="1" xfId="0" applyFont="1" applyBorder="1" applyAlignment="1">
      <alignment horizontal="left" wrapText="1"/>
    </xf>
    <xf numFmtId="0" fontId="8" fillId="0" borderId="0" xfId="0" applyFont="1" applyAlignment="1">
      <alignment horizontal="left"/>
    </xf>
    <xf numFmtId="0" fontId="18" fillId="2" borderId="0" xfId="0" applyFont="1" applyFill="1" applyAlignment="1">
      <alignment horizontal="center"/>
    </xf>
    <xf numFmtId="0" fontId="6" fillId="0" borderId="5" xfId="1" applyFont="1" applyBorder="1" applyAlignment="1">
      <alignment horizontal="left"/>
    </xf>
    <xf numFmtId="0" fontId="6" fillId="0" borderId="6" xfId="1" applyFont="1" applyBorder="1" applyAlignment="1">
      <alignment horizontal="left" vertical="top"/>
    </xf>
    <xf numFmtId="0" fontId="6" fillId="0" borderId="9" xfId="1" applyFont="1" applyBorder="1" applyAlignment="1">
      <alignment horizontal="left"/>
    </xf>
    <xf numFmtId="0" fontId="6" fillId="0" borderId="8" xfId="1" applyFont="1" applyBorder="1" applyAlignment="1">
      <alignment horizontal="left"/>
    </xf>
    <xf numFmtId="0" fontId="6" fillId="0" borderId="11" xfId="1" applyFont="1" applyBorder="1" applyAlignment="1">
      <alignment horizontal="left"/>
    </xf>
    <xf numFmtId="0" fontId="5" fillId="0" borderId="0" xfId="0" applyFont="1" applyAlignment="1">
      <alignment horizontal="left" wrapText="1"/>
    </xf>
    <xf numFmtId="0" fontId="5" fillId="0" borderId="0" xfId="0" applyFont="1" applyAlignment="1">
      <alignment horizontal="center"/>
    </xf>
    <xf numFmtId="0" fontId="5" fillId="0" borderId="0" xfId="0" applyFont="1" applyAlignment="1">
      <alignment horizontal="left" vertical="top"/>
    </xf>
    <xf numFmtId="0" fontId="10" fillId="0" borderId="0" xfId="0" applyFont="1" applyAlignment="1">
      <alignment horizontal="left" vertical="top" wrapText="1"/>
    </xf>
    <xf numFmtId="0" fontId="9" fillId="0" borderId="0" xfId="0" applyFont="1" applyAlignment="1">
      <alignment horizontal="left" vertical="top" wrapText="1"/>
    </xf>
    <xf numFmtId="0" fontId="0" fillId="0" borderId="2" xfId="0" applyBorder="1" applyAlignment="1">
      <alignment horizontal="center" vertical="center"/>
    </xf>
    <xf numFmtId="0" fontId="10" fillId="0" borderId="0" xfId="0" applyFont="1" applyAlignment="1">
      <alignment horizontal="left" wrapText="1"/>
    </xf>
    <xf numFmtId="0" fontId="10" fillId="0" borderId="1" xfId="0" applyFont="1" applyBorder="1" applyAlignment="1">
      <alignment horizontal="left" wrapText="1"/>
    </xf>
    <xf numFmtId="0" fontId="10" fillId="0" borderId="0" xfId="0" applyFont="1" applyAlignment="1">
      <alignment horizontal="left" vertical="center" wrapText="1"/>
    </xf>
    <xf numFmtId="0" fontId="10" fillId="0" borderId="1" xfId="0" applyFont="1" applyBorder="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center"/>
    </xf>
    <xf numFmtId="0" fontId="0" fillId="0" borderId="0" xfId="0" applyAlignment="1">
      <alignment horizontal="left" vertical="center" wrapText="1"/>
    </xf>
    <xf numFmtId="0" fontId="0" fillId="0" borderId="1" xfId="0" applyBorder="1" applyAlignment="1">
      <alignment horizontal="left" vertical="center" wrapText="1"/>
    </xf>
    <xf numFmtId="0" fontId="12" fillId="0" borderId="0" xfId="0" applyFont="1" applyAlignment="1">
      <alignment horizontal="left" vertical="top"/>
    </xf>
    <xf numFmtId="0" fontId="26" fillId="0" borderId="0" xfId="0" applyFont="1" applyAlignment="1">
      <alignment horizontal="left" wrapText="1"/>
    </xf>
    <xf numFmtId="0" fontId="0" fillId="0" borderId="12" xfId="0" applyBorder="1" applyAlignment="1">
      <alignment horizontal="left" vertical="top" wrapText="1"/>
    </xf>
    <xf numFmtId="0" fontId="0" fillId="0" borderId="4" xfId="0" applyBorder="1" applyAlignment="1">
      <alignment horizontal="center" vertical="center"/>
    </xf>
    <xf numFmtId="0" fontId="0" fillId="0" borderId="3" xfId="0" applyBorder="1" applyAlignment="1">
      <alignment horizontal="center" vertical="center"/>
    </xf>
    <xf numFmtId="0" fontId="6" fillId="0" borderId="9" xfId="1" applyFont="1" applyBorder="1" applyAlignment="1">
      <alignment horizontal="left" wrapText="1"/>
    </xf>
    <xf numFmtId="0" fontId="6" fillId="0" borderId="13" xfId="1" applyFont="1" applyBorder="1" applyAlignment="1">
      <alignment horizontal="left"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2" xfId="0" applyFont="1" applyBorder="1" applyAlignment="1">
      <alignment horizontal="left"/>
    </xf>
    <xf numFmtId="0" fontId="7" fillId="0" borderId="0" xfId="0" applyFont="1" applyAlignment="1">
      <alignment horizontal="left"/>
    </xf>
    <xf numFmtId="0" fontId="19" fillId="0" borderId="0" xfId="0" applyFont="1" applyAlignment="1">
      <alignment horizontal="center" vertical="top"/>
    </xf>
    <xf numFmtId="0" fontId="7" fillId="0" borderId="0" xfId="0" applyFont="1" applyAlignment="1">
      <alignment horizontal="left" vertical="top"/>
    </xf>
    <xf numFmtId="0" fontId="0" fillId="0" borderId="0" xfId="0" applyAlignment="1">
      <alignment horizontal="left" vertical="top"/>
    </xf>
    <xf numFmtId="0" fontId="24" fillId="0" borderId="0" xfId="0" applyFont="1" applyAlignment="1">
      <alignment horizontal="center"/>
    </xf>
    <xf numFmtId="0" fontId="5" fillId="0" borderId="2" xfId="0" applyFont="1" applyBorder="1" applyAlignment="1">
      <alignment horizontal="left"/>
    </xf>
    <xf numFmtId="0" fontId="5" fillId="0" borderId="2" xfId="0" applyFont="1" applyBorder="1" applyAlignment="1">
      <alignment horizontal="center"/>
    </xf>
    <xf numFmtId="0" fontId="5" fillId="0" borderId="2" xfId="0" applyFont="1" applyBorder="1" applyAlignment="1">
      <alignment horizontal="left" vertical="center" wrapText="1"/>
    </xf>
    <xf numFmtId="0" fontId="0" fillId="0" borderId="2" xfId="0" applyBorder="1" applyAlignment="1">
      <alignment horizontal="center"/>
    </xf>
    <xf numFmtId="0" fontId="0" fillId="0" borderId="2" xfId="0" applyBorder="1" applyAlignment="1">
      <alignment horizontal="center" wrapText="1"/>
    </xf>
    <xf numFmtId="0" fontId="0" fillId="0" borderId="9" xfId="0" applyBorder="1" applyAlignment="1">
      <alignment horizontal="left"/>
    </xf>
    <xf numFmtId="0" fontId="0" fillId="0" borderId="0" xfId="0" applyAlignment="1">
      <alignment horizontal="center" vertical="center" wrapText="1"/>
    </xf>
  </cellXfs>
  <cellStyles count="2">
    <cellStyle name="Hyperkobling" xfId="1" builtinId="8"/>
    <cellStyle name="Normal" xfId="0" builtinId="0"/>
  </cellStyles>
  <dxfs count="38">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FFC000"/>
      </font>
      <fill>
        <patternFill>
          <bgColor rgb="FFFFC000"/>
        </patternFill>
      </fill>
    </dxf>
    <dxf>
      <font>
        <color rgb="FFFFC000"/>
      </font>
      <fill>
        <patternFill>
          <bgColor rgb="FFFFC00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color rgb="FF00B050"/>
      </font>
      <fill>
        <patternFill>
          <bgColor rgb="FF00B050"/>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alignment horizontal="center" vertical="center"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colors>
    <mruColors>
      <color rgb="FF7C93BF"/>
      <color rgb="FF2A4173"/>
      <color rgb="FF99CCFF"/>
      <color rgb="FF0099CC"/>
      <color rgb="FF336699"/>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microsoft.com/office/2017/06/relationships/rdRichValueStructure" Target="richData/rdrichvaluestructure.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E$387" lockText="1" noThreeD="1"/>
</file>

<file path=xl/ctrlProps/ctrlProp2.xml><?xml version="1.0" encoding="utf-8"?>
<formControlPr xmlns="http://schemas.microsoft.com/office/spreadsheetml/2009/9/main" objectType="CheckBox" fmlaLink="$F$387" lockText="1" noThreeD="1"/>
</file>

<file path=xl/ctrlProps/ctrlProp3.xml><?xml version="1.0" encoding="utf-8"?>
<formControlPr xmlns="http://schemas.microsoft.com/office/spreadsheetml/2009/9/main" objectType="CheckBox" checked="Checked" fmlaLink="$G$387" lockText="1" noThreeD="1"/>
</file>

<file path=xl/ctrlProps/ctrlProp4.xml><?xml version="1.0" encoding="utf-8"?>
<formControlPr xmlns="http://schemas.microsoft.com/office/spreadsheetml/2009/9/main" objectType="CheckBox" fmlaLink="$E$391" lockText="1" noThreeD="1"/>
</file>

<file path=xl/ctrlProps/ctrlProp5.xml><?xml version="1.0" encoding="utf-8"?>
<formControlPr xmlns="http://schemas.microsoft.com/office/spreadsheetml/2009/9/main" objectType="CheckBox" fmlaLink="$F$391" lockText="1" noThreeD="1"/>
</file>

<file path=xl/ctrlProps/ctrlProp6.xml><?xml version="1.0" encoding="utf-8"?>
<formControlPr xmlns="http://schemas.microsoft.com/office/spreadsheetml/2009/9/main" objectType="CheckBox" checked="Checked" fmlaLink="$G$391" lockText="1" noThreeD="1"/>
</file>

<file path=xl/ctrlProps/ctrlProp7.xml><?xml version="1.0" encoding="utf-8"?>
<formControlPr xmlns="http://schemas.microsoft.com/office/spreadsheetml/2009/9/main" objectType="CheckBox" fmlaLink="$E$392" lockText="1" noThreeD="1"/>
</file>

<file path=xl/ctrlProps/ctrlProp8.xml><?xml version="1.0" encoding="utf-8"?>
<formControlPr xmlns="http://schemas.microsoft.com/office/spreadsheetml/2009/9/main" objectType="CheckBox" fmlaLink="$F$392" lockText="1" noThreeD="1"/>
</file>

<file path=xl/ctrlProps/ctrlProp9.xml><?xml version="1.0" encoding="utf-8"?>
<formControlPr xmlns="http://schemas.microsoft.com/office/spreadsheetml/2009/9/main" objectType="CheckBox" checked="Checked" fmlaLink="$G$392" lockText="1" noThreeD="1"/>
</file>

<file path=xl/ctrlProps/ctrlProp10.xml><?xml version="1.0" encoding="utf-8"?>
<formControlPr xmlns="http://schemas.microsoft.com/office/spreadsheetml/2009/9/main" objectType="CheckBox" checked="Checked" fmlaLink="$E$401" lockText="1" noThreeD="1"/>
</file>

<file path=xl/ctrlProps/ctrlProp11.xml><?xml version="1.0" encoding="utf-8"?>
<formControlPr xmlns="http://schemas.microsoft.com/office/spreadsheetml/2009/9/main" objectType="CheckBox" fmlaLink="$F$401" lockText="1" noThreeD="1"/>
</file>

<file path=xl/ctrlProps/ctrlProp12.xml><?xml version="1.0" encoding="utf-8"?>
<formControlPr xmlns="http://schemas.microsoft.com/office/spreadsheetml/2009/9/main" objectType="CheckBox" fmlaLink="$G$401" lockText="1" noThreeD="1"/>
</file>

<file path=xl/ctrlProps/ctrlProp13.xml><?xml version="1.0" encoding="utf-8"?>
<formControlPr xmlns="http://schemas.microsoft.com/office/spreadsheetml/2009/9/main" objectType="CheckBox" fmlaLink="$E$414" lockText="1" noThreeD="1"/>
</file>

<file path=xl/ctrlProps/ctrlProp14.xml><?xml version="1.0" encoding="utf-8"?>
<formControlPr xmlns="http://schemas.microsoft.com/office/spreadsheetml/2009/9/main" objectType="CheckBox" fmlaLink="$E$416" lockText="1" noThreeD="1"/>
</file>

<file path=xl/ctrlProps/ctrlProp15.xml><?xml version="1.0" encoding="utf-8"?>
<formControlPr xmlns="http://schemas.microsoft.com/office/spreadsheetml/2009/9/main" objectType="CheckBox" fmlaLink="$E$418" lockText="1" noThreeD="1"/>
</file>

<file path=xl/ctrlProps/ctrlProp16.xml><?xml version="1.0" encoding="utf-8"?>
<formControlPr xmlns="http://schemas.microsoft.com/office/spreadsheetml/2009/9/main" objectType="CheckBox" fmlaLink="$E$420" lockText="1" noThreeD="1"/>
</file>

<file path=xl/ctrlProps/ctrlProp17.xml><?xml version="1.0" encoding="utf-8"?>
<formControlPr xmlns="http://schemas.microsoft.com/office/spreadsheetml/2009/9/main" objectType="CheckBox" fmlaLink="$F$414" lockText="1" noThreeD="1"/>
</file>

<file path=xl/ctrlProps/ctrlProp18.xml><?xml version="1.0" encoding="utf-8"?>
<formControlPr xmlns="http://schemas.microsoft.com/office/spreadsheetml/2009/9/main" objectType="CheckBox" fmlaLink="$F$416" lockText="1" noThreeD="1"/>
</file>

<file path=xl/ctrlProps/ctrlProp19.xml><?xml version="1.0" encoding="utf-8"?>
<formControlPr xmlns="http://schemas.microsoft.com/office/spreadsheetml/2009/9/main" objectType="CheckBox" fmlaLink="$F$418" lockText="1" noThreeD="1"/>
</file>

<file path=xl/ctrlProps/ctrlProp20.xml><?xml version="1.0" encoding="utf-8"?>
<formControlPr xmlns="http://schemas.microsoft.com/office/spreadsheetml/2009/9/main" objectType="CheckBox" fmlaLink="$F$420" lockText="1" noThreeD="1"/>
</file>

<file path=xl/ctrlProps/ctrlProp21.xml><?xml version="1.0" encoding="utf-8"?>
<formControlPr xmlns="http://schemas.microsoft.com/office/spreadsheetml/2009/9/main" objectType="CheckBox" checked="Checked" fmlaLink="$G$414" lockText="1" noThreeD="1"/>
</file>

<file path=xl/ctrlProps/ctrlProp22.xml><?xml version="1.0" encoding="utf-8"?>
<formControlPr xmlns="http://schemas.microsoft.com/office/spreadsheetml/2009/9/main" objectType="CheckBox" checked="Checked" fmlaLink="$G$416" lockText="1" noThreeD="1"/>
</file>

<file path=xl/ctrlProps/ctrlProp23.xml><?xml version="1.0" encoding="utf-8"?>
<formControlPr xmlns="http://schemas.microsoft.com/office/spreadsheetml/2009/9/main" objectType="CheckBox" checked="Checked" fmlaLink="$G$418" lockText="1" noThreeD="1"/>
</file>

<file path=xl/ctrlProps/ctrlProp24.xml><?xml version="1.0" encoding="utf-8"?>
<formControlPr xmlns="http://schemas.microsoft.com/office/spreadsheetml/2009/9/main" objectType="CheckBox" checked="Checked" fmlaLink="$G$420" lockText="1" noThreeD="1"/>
</file>

<file path=xl/ctrlProps/ctrlProp25.xml><?xml version="1.0" encoding="utf-8"?>
<formControlPr xmlns="http://schemas.microsoft.com/office/spreadsheetml/2009/9/main" objectType="CheckBox" fmlaLink="$E$435" lockText="1" noThreeD="1"/>
</file>

<file path=xl/ctrlProps/ctrlProp26.xml><?xml version="1.0" encoding="utf-8"?>
<formControlPr xmlns="http://schemas.microsoft.com/office/spreadsheetml/2009/9/main" objectType="CheckBox" fmlaLink="$E$436" lockText="1" noThreeD="1"/>
</file>

<file path=xl/ctrlProps/ctrlProp27.xml><?xml version="1.0" encoding="utf-8"?>
<formControlPr xmlns="http://schemas.microsoft.com/office/spreadsheetml/2009/9/main" objectType="CheckBox" fmlaLink="$E$437" lockText="1" noThreeD="1"/>
</file>

<file path=xl/ctrlProps/ctrlProp28.xml><?xml version="1.0" encoding="utf-8"?>
<formControlPr xmlns="http://schemas.microsoft.com/office/spreadsheetml/2009/9/main" objectType="CheckBox" fmlaLink="$E$438" lockText="1" noThreeD="1"/>
</file>

<file path=xl/ctrlProps/ctrlProp29.xml><?xml version="1.0" encoding="utf-8"?>
<formControlPr xmlns="http://schemas.microsoft.com/office/spreadsheetml/2009/9/main" objectType="CheckBox" fmlaLink="$F$435" lockText="1" noThreeD="1"/>
</file>

<file path=xl/ctrlProps/ctrlProp30.xml><?xml version="1.0" encoding="utf-8"?>
<formControlPr xmlns="http://schemas.microsoft.com/office/spreadsheetml/2009/9/main" objectType="CheckBox" checked="Checked" fmlaLink="$F$436" lockText="1" noThreeD="1"/>
</file>

<file path=xl/ctrlProps/ctrlProp31.xml><?xml version="1.0" encoding="utf-8"?>
<formControlPr xmlns="http://schemas.microsoft.com/office/spreadsheetml/2009/9/main" objectType="CheckBox" fmlaLink="$F$437" lockText="1" noThreeD="1"/>
</file>

<file path=xl/ctrlProps/ctrlProp32.xml><?xml version="1.0" encoding="utf-8"?>
<formControlPr xmlns="http://schemas.microsoft.com/office/spreadsheetml/2009/9/main" objectType="CheckBox" fmlaLink="$F$438" lockText="1" noThreeD="1"/>
</file>

<file path=xl/ctrlProps/ctrlProp33.xml><?xml version="1.0" encoding="utf-8"?>
<formControlPr xmlns="http://schemas.microsoft.com/office/spreadsheetml/2009/9/main" objectType="CheckBox" checked="Checked" fmlaLink="$G$435" lockText="1" noThreeD="1"/>
</file>

<file path=xl/ctrlProps/ctrlProp34.xml><?xml version="1.0" encoding="utf-8"?>
<formControlPr xmlns="http://schemas.microsoft.com/office/spreadsheetml/2009/9/main" objectType="CheckBox" fmlaLink="$G$436" lockText="1" noThreeD="1"/>
</file>

<file path=xl/ctrlProps/ctrlProp35.xml><?xml version="1.0" encoding="utf-8"?>
<formControlPr xmlns="http://schemas.microsoft.com/office/spreadsheetml/2009/9/main" objectType="CheckBox" checked="Checked" fmlaLink="$G$437" lockText="1" noThreeD="1"/>
</file>

<file path=xl/ctrlProps/ctrlProp36.xml><?xml version="1.0" encoding="utf-8"?>
<formControlPr xmlns="http://schemas.microsoft.com/office/spreadsheetml/2009/9/main" objectType="CheckBox" checked="Checked" fmlaLink="$G$438" lockText="1" noThreeD="1"/>
</file>

<file path=xl/ctrlProps/ctrlProp37.xml><?xml version="1.0" encoding="utf-8"?>
<formControlPr xmlns="http://schemas.microsoft.com/office/spreadsheetml/2009/9/main" objectType="CheckBox" checked="Checked" fmlaLink="$E$445" lockText="1" noThreeD="1"/>
</file>

<file path=xl/ctrlProps/ctrlProp38.xml><?xml version="1.0" encoding="utf-8"?>
<formControlPr xmlns="http://schemas.microsoft.com/office/spreadsheetml/2009/9/main" objectType="CheckBox" fmlaLink="$F$445" lockText="1" noThreeD="1"/>
</file>

<file path=xl/ctrlProps/ctrlProp39.xml><?xml version="1.0" encoding="utf-8"?>
<formControlPr xmlns="http://schemas.microsoft.com/office/spreadsheetml/2009/9/main" objectType="CheckBox" fmlaLink="$G$445" lockText="1" noThreeD="1"/>
</file>

<file path=xl/ctrlProps/ctrlProp40.xml><?xml version="1.0" encoding="utf-8"?>
<formControlPr xmlns="http://schemas.microsoft.com/office/spreadsheetml/2009/9/main" objectType="CheckBox" fmlaLink="$E$448" lockText="1" noThreeD="1"/>
</file>

<file path=xl/ctrlProps/ctrlProp41.xml><?xml version="1.0" encoding="utf-8"?>
<formControlPr xmlns="http://schemas.microsoft.com/office/spreadsheetml/2009/9/main" objectType="CheckBox" fmlaLink="$F$448" lockText="1" noThreeD="1"/>
</file>

<file path=xl/ctrlProps/ctrlProp42.xml><?xml version="1.0" encoding="utf-8"?>
<formControlPr xmlns="http://schemas.microsoft.com/office/spreadsheetml/2009/9/main" objectType="CheckBox" checked="Checked" fmlaLink="$G$448" lockText="1" noThreeD="1"/>
</file>

<file path=xl/ctrlProps/ctrlProp43.xml><?xml version="1.0" encoding="utf-8"?>
<formControlPr xmlns="http://schemas.microsoft.com/office/spreadsheetml/2009/9/main" objectType="CheckBox" fmlaLink="$E$450" lockText="1" noThreeD="1"/>
</file>

<file path=xl/ctrlProps/ctrlProp44.xml><?xml version="1.0" encoding="utf-8"?>
<formControlPr xmlns="http://schemas.microsoft.com/office/spreadsheetml/2009/9/main" objectType="CheckBox" fmlaLink="$F$450" lockText="1" noThreeD="1"/>
</file>

<file path=xl/ctrlProps/ctrlProp45.xml><?xml version="1.0" encoding="utf-8"?>
<formControlPr xmlns="http://schemas.microsoft.com/office/spreadsheetml/2009/9/main" objectType="CheckBox" checked="Checked" fmlaLink="$G$450" lockText="1" noThreeD="1"/>
</file>

<file path=xl/ctrlProps/ctrlProp46.xml><?xml version="1.0" encoding="utf-8"?>
<formControlPr xmlns="http://schemas.microsoft.com/office/spreadsheetml/2009/9/main" objectType="CheckBox" fmlaLink="$E$458" lockText="1" noThreeD="1"/>
</file>

<file path=xl/ctrlProps/ctrlProp47.xml><?xml version="1.0" encoding="utf-8"?>
<formControlPr xmlns="http://schemas.microsoft.com/office/spreadsheetml/2009/9/main" objectType="CheckBox" fmlaLink="$F$458" lockText="1" noThreeD="1"/>
</file>

<file path=xl/ctrlProps/ctrlProp48.xml><?xml version="1.0" encoding="utf-8"?>
<formControlPr xmlns="http://schemas.microsoft.com/office/spreadsheetml/2009/9/main" objectType="CheckBox" checked="Checked" fmlaLink="$G$458" lockText="1" noThreeD="1"/>
</file>

<file path=xl/ctrlProps/ctrlProp49.xml><?xml version="1.0" encoding="utf-8"?>
<formControlPr xmlns="http://schemas.microsoft.com/office/spreadsheetml/2009/9/main" objectType="CheckBox" checked="Checked" fmlaLink="$F$466" lockText="1" noThreeD="1"/>
</file>

<file path=xl/ctrlProps/ctrlProp50.xml><?xml version="1.0" encoding="utf-8"?>
<formControlPr xmlns="http://schemas.microsoft.com/office/spreadsheetml/2009/9/main" objectType="CheckBox" fmlaLink="$G$466" lockText="1" noThreeD="1"/>
</file>

<file path=xl/ctrlProps/ctrlProp51.xml><?xml version="1.0" encoding="utf-8"?>
<formControlPr xmlns="http://schemas.microsoft.com/office/spreadsheetml/2009/9/main" objectType="CheckBox" checked="Checked" fmlaLink="$F$467" lockText="1" noThreeD="1"/>
</file>

<file path=xl/ctrlProps/ctrlProp52.xml><?xml version="1.0" encoding="utf-8"?>
<formControlPr xmlns="http://schemas.microsoft.com/office/spreadsheetml/2009/9/main" objectType="CheckBox" fmlaLink="$G$467" lockText="1" noThreeD="1"/>
</file>

<file path=xl/ctrlProps/ctrlProp53.xml><?xml version="1.0" encoding="utf-8"?>
<formControlPr xmlns="http://schemas.microsoft.com/office/spreadsheetml/2009/9/main" objectType="CheckBox" checked="Checked" fmlaLink="$F$470" lockText="1" noThreeD="1"/>
</file>

<file path=xl/ctrlProps/ctrlProp54.xml><?xml version="1.0" encoding="utf-8"?>
<formControlPr xmlns="http://schemas.microsoft.com/office/spreadsheetml/2009/9/main" objectType="CheckBox" fmlaLink="$G$470" lockText="1" noThreeD="1"/>
</file>

<file path=xl/ctrlProps/ctrlProp55.xml><?xml version="1.0" encoding="utf-8"?>
<formControlPr xmlns="http://schemas.microsoft.com/office/spreadsheetml/2009/9/main" objectType="CheckBox" checked="Checked" fmlaLink="$F$473" lockText="1" noThreeD="1"/>
</file>

<file path=xl/ctrlProps/ctrlProp56.xml><?xml version="1.0" encoding="utf-8"?>
<formControlPr xmlns="http://schemas.microsoft.com/office/spreadsheetml/2009/9/main" objectType="CheckBox" fmlaLink="$G$473" lockText="1" noThreeD="1"/>
</file>

<file path=xl/ctrlProps/ctrlProp57.xml><?xml version="1.0" encoding="utf-8"?>
<formControlPr xmlns="http://schemas.microsoft.com/office/spreadsheetml/2009/9/main" objectType="CheckBox" checked="Checked" fmlaLink="$F$468" lockText="1" noThreeD="1"/>
</file>

<file path=xl/ctrlProps/ctrlProp58.xml><?xml version="1.0" encoding="utf-8"?>
<formControlPr xmlns="http://schemas.microsoft.com/office/spreadsheetml/2009/9/main" objectType="CheckBox" fmlaLink="$G$468" lockText="1" noThreeD="1"/>
</file>

<file path=xl/ctrlProps/ctrlProp59.xml><?xml version="1.0" encoding="utf-8"?>
<formControlPr xmlns="http://schemas.microsoft.com/office/spreadsheetml/2009/9/main" objectType="CheckBox" checked="Checked" fmlaLink="$F$471" lockText="1" noThreeD="1"/>
</file>

<file path=xl/ctrlProps/ctrlProp60.xml><?xml version="1.0" encoding="utf-8"?>
<formControlPr xmlns="http://schemas.microsoft.com/office/spreadsheetml/2009/9/main" objectType="CheckBox" fmlaLink="$G$471" lockText="1" noThreeD="1"/>
</file>

<file path=xl/ctrlProps/ctrlProp61.xml><?xml version="1.0" encoding="utf-8"?>
<formControlPr xmlns="http://schemas.microsoft.com/office/spreadsheetml/2009/9/main" objectType="CheckBox" checked="Checked" fmlaLink="$F$474" lockText="1" noThreeD="1"/>
</file>

<file path=xl/ctrlProps/ctrlProp62.xml><?xml version="1.0" encoding="utf-8"?>
<formControlPr xmlns="http://schemas.microsoft.com/office/spreadsheetml/2009/9/main" objectType="CheckBox" fmlaLink="$G$474" lockText="1" noThreeD="1"/>
</file>

<file path=xl/ctrlProps/ctrlProp63.xml><?xml version="1.0" encoding="utf-8"?>
<formControlPr xmlns="http://schemas.microsoft.com/office/spreadsheetml/2009/9/main" objectType="CheckBox" fmlaLink="$F$487" lockText="1" noThreeD="1"/>
</file>

<file path=xl/ctrlProps/ctrlProp64.xml><?xml version="1.0" encoding="utf-8"?>
<formControlPr xmlns="http://schemas.microsoft.com/office/spreadsheetml/2009/9/main" objectType="CheckBox" checked="Checked" fmlaLink="$G$487" lockText="1" noThreeD="1"/>
</file>

<file path=xl/ctrlProps/ctrlProp65.xml><?xml version="1.0" encoding="utf-8"?>
<formControlPr xmlns="http://schemas.microsoft.com/office/spreadsheetml/2009/9/main" objectType="CheckBox" checked="Checked" fmlaLink="$G$489" lockText="1" noThreeD="1"/>
</file>

<file path=xl/ctrlProps/ctrlProp66.xml><?xml version="1.0" encoding="utf-8"?>
<formControlPr xmlns="http://schemas.microsoft.com/office/spreadsheetml/2009/9/main" objectType="CheckBox" checked="Checked" fmlaLink="$G$491" lockText="1" noThreeD="1"/>
</file>

<file path=xl/ctrlProps/ctrlProp67.xml><?xml version="1.0" encoding="utf-8"?>
<formControlPr xmlns="http://schemas.microsoft.com/office/spreadsheetml/2009/9/main" objectType="CheckBox" checked="Checked" fmlaLink="$G$493" lockText="1" noThreeD="1"/>
</file>

<file path=xl/ctrlProps/ctrlProp68.xml><?xml version="1.0" encoding="utf-8"?>
<formControlPr xmlns="http://schemas.microsoft.com/office/spreadsheetml/2009/9/main" objectType="CheckBox" fmlaLink="$F$489" lockText="1" noThreeD="1"/>
</file>

<file path=xl/ctrlProps/ctrlProp69.xml><?xml version="1.0" encoding="utf-8"?>
<formControlPr xmlns="http://schemas.microsoft.com/office/spreadsheetml/2009/9/main" objectType="CheckBox" fmlaLink="$F$491" lockText="1" noThreeD="1"/>
</file>

<file path=xl/ctrlProps/ctrlProp70.xml><?xml version="1.0" encoding="utf-8"?>
<formControlPr xmlns="http://schemas.microsoft.com/office/spreadsheetml/2009/9/main" objectType="CheckBox" fmlaLink="$F$493" lockText="1" noThreeD="1"/>
</file>

<file path=xl/ctrlProps/ctrlProp71.xml><?xml version="1.0" encoding="utf-8"?>
<formControlPr xmlns="http://schemas.microsoft.com/office/spreadsheetml/2009/9/main" objectType="CheckBox" fmlaLink="$F$496" lockText="1" noThreeD="1"/>
</file>

<file path=xl/ctrlProps/ctrlProp72.xml><?xml version="1.0" encoding="utf-8"?>
<formControlPr xmlns="http://schemas.microsoft.com/office/spreadsheetml/2009/9/main" objectType="CheckBox" fmlaLink="$F$498" lockText="1" noThreeD="1"/>
</file>

<file path=xl/ctrlProps/ctrlProp73.xml><?xml version="1.0" encoding="utf-8"?>
<formControlPr xmlns="http://schemas.microsoft.com/office/spreadsheetml/2009/9/main" objectType="CheckBox" fmlaLink="$F$500" lockText="1" noThreeD="1"/>
</file>

<file path=xl/ctrlProps/ctrlProp74.xml><?xml version="1.0" encoding="utf-8"?>
<formControlPr xmlns="http://schemas.microsoft.com/office/spreadsheetml/2009/9/main" objectType="CheckBox" fmlaLink="$F$502" lockText="1" noThreeD="1"/>
</file>

<file path=xl/ctrlProps/ctrlProp75.xml><?xml version="1.0" encoding="utf-8"?>
<formControlPr xmlns="http://schemas.microsoft.com/office/spreadsheetml/2009/9/main" objectType="CheckBox" checked="Checked" fmlaLink="$G$496" lockText="1" noThreeD="1"/>
</file>

<file path=xl/ctrlProps/ctrlProp76.xml><?xml version="1.0" encoding="utf-8"?>
<formControlPr xmlns="http://schemas.microsoft.com/office/spreadsheetml/2009/9/main" objectType="CheckBox" checked="Checked" fmlaLink="$G$498" lockText="1" noThreeD="1"/>
</file>

<file path=xl/ctrlProps/ctrlProp77.xml><?xml version="1.0" encoding="utf-8"?>
<formControlPr xmlns="http://schemas.microsoft.com/office/spreadsheetml/2009/9/main" objectType="CheckBox" checked="Checked" fmlaLink="$G$500" lockText="1" noThreeD="1"/>
</file>

<file path=xl/ctrlProps/ctrlProp78.xml><?xml version="1.0" encoding="utf-8"?>
<formControlPr xmlns="http://schemas.microsoft.com/office/spreadsheetml/2009/9/main" objectType="CheckBox" checked="Checked" fmlaLink="$G$502" lockText="1" noThreeD="1"/>
</file>

<file path=xl/ctrlProps/ctrlProp79.xml><?xml version="1.0" encoding="utf-8"?>
<formControlPr xmlns="http://schemas.microsoft.com/office/spreadsheetml/2009/9/main" objectType="CheckBox" fmlaLink="$F$505" lockText="1" noThreeD="1"/>
</file>

<file path=xl/ctrlProps/ctrlProp80.xml><?xml version="1.0" encoding="utf-8"?>
<formControlPr xmlns="http://schemas.microsoft.com/office/spreadsheetml/2009/9/main" objectType="CheckBox" checked="Checked" fmlaLink="$G$505" lockText="1" noThreeD="1"/>
</file>

<file path=xl/ctrlProps/ctrlProp81.xml><?xml version="1.0" encoding="utf-8"?>
<formControlPr xmlns="http://schemas.microsoft.com/office/spreadsheetml/2009/9/main" objectType="CheckBox" fmlaLink="$F$495" lockText="1" noThreeD="1"/>
</file>

<file path=xl/ctrlProps/ctrlProp82.xml><?xml version="1.0" encoding="utf-8"?>
<formControlPr xmlns="http://schemas.microsoft.com/office/spreadsheetml/2009/9/main" objectType="CheckBox" checked="Checked" fmlaLink="$G$495" lockText="1" noThreeD="1"/>
</file>

<file path=xl/ctrlProps/ctrlProp83.xml><?xml version="1.0" encoding="utf-8"?>
<formControlPr xmlns="http://schemas.microsoft.com/office/spreadsheetml/2009/9/main" objectType="CheckBox" fmlaLink="$F$504" lockText="1" noThreeD="1"/>
</file>

<file path=xl/ctrlProps/ctrlProp84.xml><?xml version="1.0" encoding="utf-8"?>
<formControlPr xmlns="http://schemas.microsoft.com/office/spreadsheetml/2009/9/main" objectType="CheckBox" checked="Checked" fmlaLink="$G$504" lockText="1" noThreeD="1"/>
</file>

<file path=xl/ctrlProps/ctrlProp85.xml><?xml version="1.0" encoding="utf-8"?>
<formControlPr xmlns="http://schemas.microsoft.com/office/spreadsheetml/2009/9/main" objectType="CheckBox" fmlaLink="$E$513" lockText="1" noThreeD="1"/>
</file>

<file path=xl/ctrlProps/ctrlProp86.xml><?xml version="1.0" encoding="utf-8"?>
<formControlPr xmlns="http://schemas.microsoft.com/office/spreadsheetml/2009/9/main" objectType="CheckBox" fmlaLink="$F$513" lockText="1" noThreeD="1"/>
</file>

<file path=xl/ctrlProps/ctrlProp87.xml><?xml version="1.0" encoding="utf-8"?>
<formControlPr xmlns="http://schemas.microsoft.com/office/spreadsheetml/2009/9/main" objectType="CheckBox" checked="Checked" fmlaLink="$G$513" lockText="1" noThreeD="1"/>
</file>

<file path=xl/ctrlProps/ctrlProp88.xml><?xml version="1.0" encoding="utf-8"?>
<formControlPr xmlns="http://schemas.microsoft.com/office/spreadsheetml/2009/9/main" objectType="CheckBox" fmlaLink="$E$515" lockText="1" noThreeD="1"/>
</file>

<file path=xl/ctrlProps/ctrlProp89.xml><?xml version="1.0" encoding="utf-8"?>
<formControlPr xmlns="http://schemas.microsoft.com/office/spreadsheetml/2009/9/main" objectType="CheckBox" fmlaLink="$F$515" lockText="1" noThreeD="1"/>
</file>

<file path=xl/ctrlProps/ctrlProp90.xml><?xml version="1.0" encoding="utf-8"?>
<formControlPr xmlns="http://schemas.microsoft.com/office/spreadsheetml/2009/9/main" objectType="CheckBox" checked="Checked" fmlaLink="$G$515" lockText="1" noThreeD="1"/>
</file>

<file path=xl/ctrlProps/ctrlProp91.xml><?xml version="1.0" encoding="utf-8"?>
<formControlPr xmlns="http://schemas.microsoft.com/office/spreadsheetml/2009/9/main" objectType="CheckBox" fmlaLink="$E$517" lockText="1" noThreeD="1"/>
</file>

<file path=xl/ctrlProps/ctrlProp92.xml><?xml version="1.0" encoding="utf-8"?>
<formControlPr xmlns="http://schemas.microsoft.com/office/spreadsheetml/2009/9/main" objectType="CheckBox" fmlaLink="$F$517" lockText="1" noThreeD="1"/>
</file>

<file path=xl/ctrlProps/ctrlProp93.xml><?xml version="1.0" encoding="utf-8"?>
<formControlPr xmlns="http://schemas.microsoft.com/office/spreadsheetml/2009/9/main" objectType="CheckBox" checked="Checked" fmlaLink="$G$517"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60.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60.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60.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60.jpeg"/></Relationships>
</file>

<file path=xl/drawings/drawing1.xml><?xml version="1.0" encoding="utf-8"?>
<xdr:wsDr xmlns:xdr="http://schemas.openxmlformats.org/drawingml/2006/spreadsheetDrawing" xmlns:a="http://schemas.openxmlformats.org/drawingml/2006/main">
  <xdr:twoCellAnchor>
    <xdr:from>
      <xdr:col>0</xdr:col>
      <xdr:colOff>857474</xdr:colOff>
      <xdr:row>41</xdr:row>
      <xdr:rowOff>96371</xdr:rowOff>
    </xdr:from>
    <xdr:to>
      <xdr:col>6</xdr:col>
      <xdr:colOff>26894</xdr:colOff>
      <xdr:row>45</xdr:row>
      <xdr:rowOff>73511</xdr:rowOff>
    </xdr:to>
    <xdr:sp macro="" textlink="">
      <xdr:nvSpPr>
        <xdr:cNvPr id="2" name="TekstSylinder 1">
          <a:extLst>
            <a:ext uri="{FF2B5EF4-FFF2-40B4-BE49-F238E27FC236}">
              <a16:creationId xmlns:a16="http://schemas.microsoft.com/office/drawing/2014/main" id="{00000000-0008-0000-1000-000002000000}"/>
            </a:ext>
          </a:extLst>
        </xdr:cNvPr>
        <xdr:cNvSpPr txBox="1"/>
      </xdr:nvSpPr>
      <xdr:spPr>
        <a:xfrm>
          <a:off x="857474" y="8601636"/>
          <a:ext cx="4481008" cy="358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nb-NO" sz="1100">
              <a:solidFill>
                <a:schemeClr val="bg1"/>
              </a:solidFill>
            </a:rPr>
            <a:t>Bildet</a:t>
          </a:r>
          <a:r>
            <a:rPr lang="nb-NO" sz="1100" baseline="0">
              <a:solidFill>
                <a:schemeClr val="bg1"/>
              </a:solidFill>
            </a:rPr>
            <a:t> er en illustrasjon av valgt modell. Se tegninger for nøyaktig hus. </a:t>
          </a:r>
          <a:endParaRPr lang="nb-NO" sz="110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336550</xdr:colOff>
          <xdr:row>387</xdr:row>
          <xdr:rowOff>76200</xdr:rowOff>
        </xdr:from>
        <xdr:to>
          <xdr:col>4</xdr:col>
          <xdr:colOff>552450</xdr:colOff>
          <xdr:row>388</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387</xdr:row>
          <xdr:rowOff>76200</xdr:rowOff>
        </xdr:from>
        <xdr:to>
          <xdr:col>5</xdr:col>
          <xdr:colOff>552450</xdr:colOff>
          <xdr:row>388</xdr:row>
          <xdr:rowOff>114300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1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387</xdr:row>
          <xdr:rowOff>76200</xdr:rowOff>
        </xdr:from>
        <xdr:to>
          <xdr:col>6</xdr:col>
          <xdr:colOff>552450</xdr:colOff>
          <xdr:row>388</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1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389</xdr:row>
          <xdr:rowOff>184150</xdr:rowOff>
        </xdr:from>
        <xdr:to>
          <xdr:col>4</xdr:col>
          <xdr:colOff>552450</xdr:colOff>
          <xdr:row>391</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1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389</xdr:row>
          <xdr:rowOff>184150</xdr:rowOff>
        </xdr:from>
        <xdr:to>
          <xdr:col>5</xdr:col>
          <xdr:colOff>552450</xdr:colOff>
          <xdr:row>391</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1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389</xdr:row>
          <xdr:rowOff>184150</xdr:rowOff>
        </xdr:from>
        <xdr:to>
          <xdr:col>6</xdr:col>
          <xdr:colOff>552450</xdr:colOff>
          <xdr:row>391</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1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392</xdr:row>
          <xdr:rowOff>19050</xdr:rowOff>
        </xdr:from>
        <xdr:to>
          <xdr:col>4</xdr:col>
          <xdr:colOff>546100</xdr:colOff>
          <xdr:row>393</xdr:row>
          <xdr:rowOff>12700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1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392</xdr:row>
          <xdr:rowOff>19050</xdr:rowOff>
        </xdr:from>
        <xdr:to>
          <xdr:col>5</xdr:col>
          <xdr:colOff>546100</xdr:colOff>
          <xdr:row>393</xdr:row>
          <xdr:rowOff>12700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1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392</xdr:row>
          <xdr:rowOff>19050</xdr:rowOff>
        </xdr:from>
        <xdr:to>
          <xdr:col>6</xdr:col>
          <xdr:colOff>546100</xdr:colOff>
          <xdr:row>393</xdr:row>
          <xdr:rowOff>12700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1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402</xdr:row>
          <xdr:rowOff>133350</xdr:rowOff>
        </xdr:from>
        <xdr:to>
          <xdr:col>4</xdr:col>
          <xdr:colOff>527050</xdr:colOff>
          <xdr:row>403</xdr:row>
          <xdr:rowOff>165100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1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402</xdr:row>
          <xdr:rowOff>133350</xdr:rowOff>
        </xdr:from>
        <xdr:to>
          <xdr:col>5</xdr:col>
          <xdr:colOff>527050</xdr:colOff>
          <xdr:row>403</xdr:row>
          <xdr:rowOff>165100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1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402</xdr:row>
          <xdr:rowOff>133350</xdr:rowOff>
        </xdr:from>
        <xdr:to>
          <xdr:col>6</xdr:col>
          <xdr:colOff>527050</xdr:colOff>
          <xdr:row>403</xdr:row>
          <xdr:rowOff>165100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1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413</xdr:row>
          <xdr:rowOff>76200</xdr:rowOff>
        </xdr:from>
        <xdr:to>
          <xdr:col>4</xdr:col>
          <xdr:colOff>533400</xdr:colOff>
          <xdr:row>414</xdr:row>
          <xdr:rowOff>107950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1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415</xdr:row>
          <xdr:rowOff>76200</xdr:rowOff>
        </xdr:from>
        <xdr:to>
          <xdr:col>4</xdr:col>
          <xdr:colOff>533400</xdr:colOff>
          <xdr:row>416</xdr:row>
          <xdr:rowOff>107950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1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417</xdr:row>
          <xdr:rowOff>76200</xdr:rowOff>
        </xdr:from>
        <xdr:to>
          <xdr:col>4</xdr:col>
          <xdr:colOff>533400</xdr:colOff>
          <xdr:row>418</xdr:row>
          <xdr:rowOff>107950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1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419</xdr:row>
          <xdr:rowOff>76200</xdr:rowOff>
        </xdr:from>
        <xdr:to>
          <xdr:col>4</xdr:col>
          <xdr:colOff>533400</xdr:colOff>
          <xdr:row>420</xdr:row>
          <xdr:rowOff>107950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1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413</xdr:row>
          <xdr:rowOff>76200</xdr:rowOff>
        </xdr:from>
        <xdr:to>
          <xdr:col>5</xdr:col>
          <xdr:colOff>533400</xdr:colOff>
          <xdr:row>414</xdr:row>
          <xdr:rowOff>107950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1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415</xdr:row>
          <xdr:rowOff>76200</xdr:rowOff>
        </xdr:from>
        <xdr:to>
          <xdr:col>5</xdr:col>
          <xdr:colOff>533400</xdr:colOff>
          <xdr:row>416</xdr:row>
          <xdr:rowOff>107950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1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417</xdr:row>
          <xdr:rowOff>76200</xdr:rowOff>
        </xdr:from>
        <xdr:to>
          <xdr:col>5</xdr:col>
          <xdr:colOff>533400</xdr:colOff>
          <xdr:row>418</xdr:row>
          <xdr:rowOff>107950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1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419</xdr:row>
          <xdr:rowOff>76200</xdr:rowOff>
        </xdr:from>
        <xdr:to>
          <xdr:col>5</xdr:col>
          <xdr:colOff>533400</xdr:colOff>
          <xdr:row>420</xdr:row>
          <xdr:rowOff>107950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1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413</xdr:row>
          <xdr:rowOff>76200</xdr:rowOff>
        </xdr:from>
        <xdr:to>
          <xdr:col>6</xdr:col>
          <xdr:colOff>533400</xdr:colOff>
          <xdr:row>414</xdr:row>
          <xdr:rowOff>107950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1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415</xdr:row>
          <xdr:rowOff>76200</xdr:rowOff>
        </xdr:from>
        <xdr:to>
          <xdr:col>6</xdr:col>
          <xdr:colOff>533400</xdr:colOff>
          <xdr:row>416</xdr:row>
          <xdr:rowOff>107950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1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417</xdr:row>
          <xdr:rowOff>76200</xdr:rowOff>
        </xdr:from>
        <xdr:to>
          <xdr:col>6</xdr:col>
          <xdr:colOff>533400</xdr:colOff>
          <xdr:row>418</xdr:row>
          <xdr:rowOff>107950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1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419</xdr:row>
          <xdr:rowOff>76200</xdr:rowOff>
        </xdr:from>
        <xdr:to>
          <xdr:col>6</xdr:col>
          <xdr:colOff>533400</xdr:colOff>
          <xdr:row>420</xdr:row>
          <xdr:rowOff>107950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1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433</xdr:row>
          <xdr:rowOff>171450</xdr:rowOff>
        </xdr:from>
        <xdr:to>
          <xdr:col>4</xdr:col>
          <xdr:colOff>533400</xdr:colOff>
          <xdr:row>435</xdr:row>
          <xdr:rowOff>12700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1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434</xdr:row>
          <xdr:rowOff>171450</xdr:rowOff>
        </xdr:from>
        <xdr:to>
          <xdr:col>4</xdr:col>
          <xdr:colOff>533400</xdr:colOff>
          <xdr:row>436</xdr:row>
          <xdr:rowOff>12700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1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435</xdr:row>
          <xdr:rowOff>171450</xdr:rowOff>
        </xdr:from>
        <xdr:to>
          <xdr:col>4</xdr:col>
          <xdr:colOff>533400</xdr:colOff>
          <xdr:row>437</xdr:row>
          <xdr:rowOff>12700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1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436</xdr:row>
          <xdr:rowOff>171450</xdr:rowOff>
        </xdr:from>
        <xdr:to>
          <xdr:col>4</xdr:col>
          <xdr:colOff>533400</xdr:colOff>
          <xdr:row>438</xdr:row>
          <xdr:rowOff>12700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1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433</xdr:row>
          <xdr:rowOff>171450</xdr:rowOff>
        </xdr:from>
        <xdr:to>
          <xdr:col>5</xdr:col>
          <xdr:colOff>533400</xdr:colOff>
          <xdr:row>435</xdr:row>
          <xdr:rowOff>12700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1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434</xdr:row>
          <xdr:rowOff>171450</xdr:rowOff>
        </xdr:from>
        <xdr:to>
          <xdr:col>5</xdr:col>
          <xdr:colOff>533400</xdr:colOff>
          <xdr:row>436</xdr:row>
          <xdr:rowOff>12700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1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435</xdr:row>
          <xdr:rowOff>171450</xdr:rowOff>
        </xdr:from>
        <xdr:to>
          <xdr:col>5</xdr:col>
          <xdr:colOff>533400</xdr:colOff>
          <xdr:row>437</xdr:row>
          <xdr:rowOff>12700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1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436</xdr:row>
          <xdr:rowOff>171450</xdr:rowOff>
        </xdr:from>
        <xdr:to>
          <xdr:col>5</xdr:col>
          <xdr:colOff>533400</xdr:colOff>
          <xdr:row>438</xdr:row>
          <xdr:rowOff>12700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1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433</xdr:row>
          <xdr:rowOff>171450</xdr:rowOff>
        </xdr:from>
        <xdr:to>
          <xdr:col>6</xdr:col>
          <xdr:colOff>533400</xdr:colOff>
          <xdr:row>435</xdr:row>
          <xdr:rowOff>12700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1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434</xdr:row>
          <xdr:rowOff>171450</xdr:rowOff>
        </xdr:from>
        <xdr:to>
          <xdr:col>6</xdr:col>
          <xdr:colOff>533400</xdr:colOff>
          <xdr:row>436</xdr:row>
          <xdr:rowOff>12700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1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435</xdr:row>
          <xdr:rowOff>171450</xdr:rowOff>
        </xdr:from>
        <xdr:to>
          <xdr:col>6</xdr:col>
          <xdr:colOff>533400</xdr:colOff>
          <xdr:row>437</xdr:row>
          <xdr:rowOff>12700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1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436</xdr:row>
          <xdr:rowOff>171450</xdr:rowOff>
        </xdr:from>
        <xdr:to>
          <xdr:col>6</xdr:col>
          <xdr:colOff>533400</xdr:colOff>
          <xdr:row>438</xdr:row>
          <xdr:rowOff>12700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1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444</xdr:row>
          <xdr:rowOff>184150</xdr:rowOff>
        </xdr:from>
        <xdr:to>
          <xdr:col>4</xdr:col>
          <xdr:colOff>514350</xdr:colOff>
          <xdr:row>446</xdr:row>
          <xdr:rowOff>12700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1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444</xdr:row>
          <xdr:rowOff>184150</xdr:rowOff>
        </xdr:from>
        <xdr:to>
          <xdr:col>5</xdr:col>
          <xdr:colOff>514350</xdr:colOff>
          <xdr:row>446</xdr:row>
          <xdr:rowOff>12700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1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444</xdr:row>
          <xdr:rowOff>184150</xdr:rowOff>
        </xdr:from>
        <xdr:to>
          <xdr:col>6</xdr:col>
          <xdr:colOff>514350</xdr:colOff>
          <xdr:row>446</xdr:row>
          <xdr:rowOff>12700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1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447</xdr:row>
          <xdr:rowOff>107950</xdr:rowOff>
        </xdr:from>
        <xdr:to>
          <xdr:col>4</xdr:col>
          <xdr:colOff>565150</xdr:colOff>
          <xdr:row>448</xdr:row>
          <xdr:rowOff>107950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1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447</xdr:row>
          <xdr:rowOff>107950</xdr:rowOff>
        </xdr:from>
        <xdr:to>
          <xdr:col>5</xdr:col>
          <xdr:colOff>565150</xdr:colOff>
          <xdr:row>448</xdr:row>
          <xdr:rowOff>107950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1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447</xdr:row>
          <xdr:rowOff>107950</xdr:rowOff>
        </xdr:from>
        <xdr:to>
          <xdr:col>6</xdr:col>
          <xdr:colOff>565150</xdr:colOff>
          <xdr:row>448</xdr:row>
          <xdr:rowOff>107950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1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449</xdr:row>
          <xdr:rowOff>107950</xdr:rowOff>
        </xdr:from>
        <xdr:to>
          <xdr:col>4</xdr:col>
          <xdr:colOff>565150</xdr:colOff>
          <xdr:row>450</xdr:row>
          <xdr:rowOff>107950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1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449</xdr:row>
          <xdr:rowOff>107950</xdr:rowOff>
        </xdr:from>
        <xdr:to>
          <xdr:col>5</xdr:col>
          <xdr:colOff>565150</xdr:colOff>
          <xdr:row>450</xdr:row>
          <xdr:rowOff>107950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1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449</xdr:row>
          <xdr:rowOff>107950</xdr:rowOff>
        </xdr:from>
        <xdr:to>
          <xdr:col>6</xdr:col>
          <xdr:colOff>565150</xdr:colOff>
          <xdr:row>450</xdr:row>
          <xdr:rowOff>107950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1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457</xdr:row>
          <xdr:rowOff>76200</xdr:rowOff>
        </xdr:from>
        <xdr:to>
          <xdr:col>4</xdr:col>
          <xdr:colOff>546100</xdr:colOff>
          <xdr:row>458</xdr:row>
          <xdr:rowOff>114300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1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457</xdr:row>
          <xdr:rowOff>76200</xdr:rowOff>
        </xdr:from>
        <xdr:to>
          <xdr:col>5</xdr:col>
          <xdr:colOff>546100</xdr:colOff>
          <xdr:row>458</xdr:row>
          <xdr:rowOff>114300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1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457</xdr:row>
          <xdr:rowOff>76200</xdr:rowOff>
        </xdr:from>
        <xdr:to>
          <xdr:col>6</xdr:col>
          <xdr:colOff>546100</xdr:colOff>
          <xdr:row>458</xdr:row>
          <xdr:rowOff>114300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1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464</xdr:row>
          <xdr:rowOff>184150</xdr:rowOff>
        </xdr:from>
        <xdr:to>
          <xdr:col>5</xdr:col>
          <xdr:colOff>552450</xdr:colOff>
          <xdr:row>466</xdr:row>
          <xdr:rowOff>12700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1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464</xdr:row>
          <xdr:rowOff>184150</xdr:rowOff>
        </xdr:from>
        <xdr:to>
          <xdr:col>6</xdr:col>
          <xdr:colOff>552450</xdr:colOff>
          <xdr:row>466</xdr:row>
          <xdr:rowOff>12700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1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465</xdr:row>
          <xdr:rowOff>184150</xdr:rowOff>
        </xdr:from>
        <xdr:to>
          <xdr:col>5</xdr:col>
          <xdr:colOff>552450</xdr:colOff>
          <xdr:row>467</xdr:row>
          <xdr:rowOff>12700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1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465</xdr:row>
          <xdr:rowOff>184150</xdr:rowOff>
        </xdr:from>
        <xdr:to>
          <xdr:col>6</xdr:col>
          <xdr:colOff>552450</xdr:colOff>
          <xdr:row>467</xdr:row>
          <xdr:rowOff>12700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1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468</xdr:row>
          <xdr:rowOff>184150</xdr:rowOff>
        </xdr:from>
        <xdr:to>
          <xdr:col>5</xdr:col>
          <xdr:colOff>552450</xdr:colOff>
          <xdr:row>470</xdr:row>
          <xdr:rowOff>12700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1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468</xdr:row>
          <xdr:rowOff>184150</xdr:rowOff>
        </xdr:from>
        <xdr:to>
          <xdr:col>6</xdr:col>
          <xdr:colOff>552450</xdr:colOff>
          <xdr:row>470</xdr:row>
          <xdr:rowOff>12700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1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471</xdr:row>
          <xdr:rowOff>184150</xdr:rowOff>
        </xdr:from>
        <xdr:to>
          <xdr:col>5</xdr:col>
          <xdr:colOff>552450</xdr:colOff>
          <xdr:row>473</xdr:row>
          <xdr:rowOff>12700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1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471</xdr:row>
          <xdr:rowOff>184150</xdr:rowOff>
        </xdr:from>
        <xdr:to>
          <xdr:col>6</xdr:col>
          <xdr:colOff>552450</xdr:colOff>
          <xdr:row>473</xdr:row>
          <xdr:rowOff>12700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1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467</xdr:row>
          <xdr:rowOff>57150</xdr:rowOff>
        </xdr:from>
        <xdr:to>
          <xdr:col>5</xdr:col>
          <xdr:colOff>552450</xdr:colOff>
          <xdr:row>468</xdr:row>
          <xdr:rowOff>107950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1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467</xdr:row>
          <xdr:rowOff>57150</xdr:rowOff>
        </xdr:from>
        <xdr:to>
          <xdr:col>6</xdr:col>
          <xdr:colOff>552450</xdr:colOff>
          <xdr:row>468</xdr:row>
          <xdr:rowOff>107950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1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470</xdr:row>
          <xdr:rowOff>57150</xdr:rowOff>
        </xdr:from>
        <xdr:to>
          <xdr:col>5</xdr:col>
          <xdr:colOff>552450</xdr:colOff>
          <xdr:row>471</xdr:row>
          <xdr:rowOff>107950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1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470</xdr:row>
          <xdr:rowOff>57150</xdr:rowOff>
        </xdr:from>
        <xdr:to>
          <xdr:col>6</xdr:col>
          <xdr:colOff>552450</xdr:colOff>
          <xdr:row>471</xdr:row>
          <xdr:rowOff>107950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1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473</xdr:row>
          <xdr:rowOff>57150</xdr:rowOff>
        </xdr:from>
        <xdr:to>
          <xdr:col>5</xdr:col>
          <xdr:colOff>552450</xdr:colOff>
          <xdr:row>474</xdr:row>
          <xdr:rowOff>107950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1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473</xdr:row>
          <xdr:rowOff>57150</xdr:rowOff>
        </xdr:from>
        <xdr:to>
          <xdr:col>6</xdr:col>
          <xdr:colOff>552450</xdr:colOff>
          <xdr:row>474</xdr:row>
          <xdr:rowOff>107950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1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486</xdr:row>
          <xdr:rowOff>76200</xdr:rowOff>
        </xdr:from>
        <xdr:to>
          <xdr:col>5</xdr:col>
          <xdr:colOff>533400</xdr:colOff>
          <xdr:row>487</xdr:row>
          <xdr:rowOff>127000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1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486</xdr:row>
          <xdr:rowOff>76200</xdr:rowOff>
        </xdr:from>
        <xdr:to>
          <xdr:col>6</xdr:col>
          <xdr:colOff>533400</xdr:colOff>
          <xdr:row>487</xdr:row>
          <xdr:rowOff>127000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1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488</xdr:row>
          <xdr:rowOff>76200</xdr:rowOff>
        </xdr:from>
        <xdr:to>
          <xdr:col>6</xdr:col>
          <xdr:colOff>533400</xdr:colOff>
          <xdr:row>489</xdr:row>
          <xdr:rowOff>127000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1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490</xdr:row>
          <xdr:rowOff>76200</xdr:rowOff>
        </xdr:from>
        <xdr:to>
          <xdr:col>6</xdr:col>
          <xdr:colOff>533400</xdr:colOff>
          <xdr:row>491</xdr:row>
          <xdr:rowOff>127000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1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492</xdr:row>
          <xdr:rowOff>76200</xdr:rowOff>
        </xdr:from>
        <xdr:to>
          <xdr:col>6</xdr:col>
          <xdr:colOff>533400</xdr:colOff>
          <xdr:row>493</xdr:row>
          <xdr:rowOff>127000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1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488</xdr:row>
          <xdr:rowOff>76200</xdr:rowOff>
        </xdr:from>
        <xdr:to>
          <xdr:col>5</xdr:col>
          <xdr:colOff>533400</xdr:colOff>
          <xdr:row>489</xdr:row>
          <xdr:rowOff>127000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1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490</xdr:row>
          <xdr:rowOff>76200</xdr:rowOff>
        </xdr:from>
        <xdr:to>
          <xdr:col>5</xdr:col>
          <xdr:colOff>533400</xdr:colOff>
          <xdr:row>491</xdr:row>
          <xdr:rowOff>127000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1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492</xdr:row>
          <xdr:rowOff>76200</xdr:rowOff>
        </xdr:from>
        <xdr:to>
          <xdr:col>5</xdr:col>
          <xdr:colOff>533400</xdr:colOff>
          <xdr:row>493</xdr:row>
          <xdr:rowOff>127000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1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495</xdr:row>
          <xdr:rowOff>76200</xdr:rowOff>
        </xdr:from>
        <xdr:to>
          <xdr:col>5</xdr:col>
          <xdr:colOff>533400</xdr:colOff>
          <xdr:row>496</xdr:row>
          <xdr:rowOff>127000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1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497</xdr:row>
          <xdr:rowOff>76200</xdr:rowOff>
        </xdr:from>
        <xdr:to>
          <xdr:col>5</xdr:col>
          <xdr:colOff>533400</xdr:colOff>
          <xdr:row>498</xdr:row>
          <xdr:rowOff>127000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1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499</xdr:row>
          <xdr:rowOff>76200</xdr:rowOff>
        </xdr:from>
        <xdr:to>
          <xdr:col>5</xdr:col>
          <xdr:colOff>533400</xdr:colOff>
          <xdr:row>500</xdr:row>
          <xdr:rowOff>127000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1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501</xdr:row>
          <xdr:rowOff>76200</xdr:rowOff>
        </xdr:from>
        <xdr:to>
          <xdr:col>5</xdr:col>
          <xdr:colOff>533400</xdr:colOff>
          <xdr:row>502</xdr:row>
          <xdr:rowOff>127000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1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495</xdr:row>
          <xdr:rowOff>76200</xdr:rowOff>
        </xdr:from>
        <xdr:to>
          <xdr:col>6</xdr:col>
          <xdr:colOff>533400</xdr:colOff>
          <xdr:row>496</xdr:row>
          <xdr:rowOff>127000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1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497</xdr:row>
          <xdr:rowOff>76200</xdr:rowOff>
        </xdr:from>
        <xdr:to>
          <xdr:col>6</xdr:col>
          <xdr:colOff>533400</xdr:colOff>
          <xdr:row>498</xdr:row>
          <xdr:rowOff>127000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1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499</xdr:row>
          <xdr:rowOff>76200</xdr:rowOff>
        </xdr:from>
        <xdr:to>
          <xdr:col>6</xdr:col>
          <xdr:colOff>533400</xdr:colOff>
          <xdr:row>500</xdr:row>
          <xdr:rowOff>127000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1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501</xdr:row>
          <xdr:rowOff>76200</xdr:rowOff>
        </xdr:from>
        <xdr:to>
          <xdr:col>6</xdr:col>
          <xdr:colOff>533400</xdr:colOff>
          <xdr:row>502</xdr:row>
          <xdr:rowOff>127000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1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504</xdr:row>
          <xdr:rowOff>76200</xdr:rowOff>
        </xdr:from>
        <xdr:to>
          <xdr:col>5</xdr:col>
          <xdr:colOff>533400</xdr:colOff>
          <xdr:row>505</xdr:row>
          <xdr:rowOff>127000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1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504</xdr:row>
          <xdr:rowOff>76200</xdr:rowOff>
        </xdr:from>
        <xdr:to>
          <xdr:col>6</xdr:col>
          <xdr:colOff>533400</xdr:colOff>
          <xdr:row>505</xdr:row>
          <xdr:rowOff>127000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1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493</xdr:row>
          <xdr:rowOff>184150</xdr:rowOff>
        </xdr:from>
        <xdr:to>
          <xdr:col>5</xdr:col>
          <xdr:colOff>508000</xdr:colOff>
          <xdr:row>495</xdr:row>
          <xdr:rowOff>12700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1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493</xdr:row>
          <xdr:rowOff>184150</xdr:rowOff>
        </xdr:from>
        <xdr:to>
          <xdr:col>6</xdr:col>
          <xdr:colOff>508000</xdr:colOff>
          <xdr:row>495</xdr:row>
          <xdr:rowOff>12700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1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502</xdr:row>
          <xdr:rowOff>184150</xdr:rowOff>
        </xdr:from>
        <xdr:to>
          <xdr:col>5</xdr:col>
          <xdr:colOff>508000</xdr:colOff>
          <xdr:row>504</xdr:row>
          <xdr:rowOff>12700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1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502</xdr:row>
          <xdr:rowOff>184150</xdr:rowOff>
        </xdr:from>
        <xdr:to>
          <xdr:col>6</xdr:col>
          <xdr:colOff>508000</xdr:colOff>
          <xdr:row>504</xdr:row>
          <xdr:rowOff>12700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1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512</xdr:row>
          <xdr:rowOff>88900</xdr:rowOff>
        </xdr:from>
        <xdr:to>
          <xdr:col>4</xdr:col>
          <xdr:colOff>508000</xdr:colOff>
          <xdr:row>513</xdr:row>
          <xdr:rowOff>107950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1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512</xdr:row>
          <xdr:rowOff>88900</xdr:rowOff>
        </xdr:from>
        <xdr:to>
          <xdr:col>5</xdr:col>
          <xdr:colOff>508000</xdr:colOff>
          <xdr:row>513</xdr:row>
          <xdr:rowOff>107950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1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512</xdr:row>
          <xdr:rowOff>88900</xdr:rowOff>
        </xdr:from>
        <xdr:to>
          <xdr:col>6</xdr:col>
          <xdr:colOff>508000</xdr:colOff>
          <xdr:row>513</xdr:row>
          <xdr:rowOff>107950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1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514</xdr:row>
          <xdr:rowOff>88900</xdr:rowOff>
        </xdr:from>
        <xdr:to>
          <xdr:col>4</xdr:col>
          <xdr:colOff>508000</xdr:colOff>
          <xdr:row>515</xdr:row>
          <xdr:rowOff>107950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1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514</xdr:row>
          <xdr:rowOff>88900</xdr:rowOff>
        </xdr:from>
        <xdr:to>
          <xdr:col>5</xdr:col>
          <xdr:colOff>508000</xdr:colOff>
          <xdr:row>515</xdr:row>
          <xdr:rowOff>107950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1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514</xdr:row>
          <xdr:rowOff>88900</xdr:rowOff>
        </xdr:from>
        <xdr:to>
          <xdr:col>6</xdr:col>
          <xdr:colOff>508000</xdr:colOff>
          <xdr:row>515</xdr:row>
          <xdr:rowOff>107950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1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517</xdr:row>
          <xdr:rowOff>76200</xdr:rowOff>
        </xdr:from>
        <xdr:to>
          <xdr:col>4</xdr:col>
          <xdr:colOff>533400</xdr:colOff>
          <xdr:row>518</xdr:row>
          <xdr:rowOff>69850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1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517</xdr:row>
          <xdr:rowOff>76200</xdr:rowOff>
        </xdr:from>
        <xdr:to>
          <xdr:col>5</xdr:col>
          <xdr:colOff>533400</xdr:colOff>
          <xdr:row>518</xdr:row>
          <xdr:rowOff>69850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1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517</xdr:row>
          <xdr:rowOff>76200</xdr:rowOff>
        </xdr:from>
        <xdr:to>
          <xdr:col>6</xdr:col>
          <xdr:colOff>533400</xdr:colOff>
          <xdr:row>518</xdr:row>
          <xdr:rowOff>69850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1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jpeg"/><Relationship Id="rId5" Type="http://schemas.openxmlformats.org/officeDocument/2006/relationships/image" Target="../media/image5.png"/><Relationship Id="rId95" Type="http://schemas.openxmlformats.org/officeDocument/2006/relationships/image" Target="../media/image95.pn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jpeg"/><Relationship Id="rId155" Type="http://schemas.openxmlformats.org/officeDocument/2006/relationships/image" Target="../media/image155.jpe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jpeg"/><Relationship Id="rId129" Type="http://schemas.openxmlformats.org/officeDocument/2006/relationships/image" Target="../media/image129.pn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pn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pn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jpe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jpeg"/><Relationship Id="rId156" Type="http://schemas.openxmlformats.org/officeDocument/2006/relationships/image" Target="../media/image156.jpe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pn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png"/><Relationship Id="rId146" Type="http://schemas.openxmlformats.org/officeDocument/2006/relationships/image" Target="../media/image146.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jpeg"/><Relationship Id="rId136" Type="http://schemas.openxmlformats.org/officeDocument/2006/relationships/image" Target="../media/image136.png"/><Relationship Id="rId157" Type="http://schemas.openxmlformats.org/officeDocument/2006/relationships/image" Target="../media/image157.jpeg"/><Relationship Id="rId61" Type="http://schemas.openxmlformats.org/officeDocument/2006/relationships/image" Target="../media/image61.jpeg"/><Relationship Id="rId82" Type="http://schemas.openxmlformats.org/officeDocument/2006/relationships/image" Target="../media/image82.png"/><Relationship Id="rId152" Type="http://schemas.openxmlformats.org/officeDocument/2006/relationships/image" Target="../media/image152.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png"/><Relationship Id="rId147" Type="http://schemas.openxmlformats.org/officeDocument/2006/relationships/image" Target="../media/image14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png"/><Relationship Id="rId3" Type="http://schemas.openxmlformats.org/officeDocument/2006/relationships/image" Target="../media/image3.jpeg"/><Relationship Id="rId25" Type="http://schemas.openxmlformats.org/officeDocument/2006/relationships/image" Target="../media/image25.pn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jpe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jpe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4" Type="http://schemas.openxmlformats.org/officeDocument/2006/relationships/image" Target="../media/image4.jpeg"/><Relationship Id="rId9" Type="http://schemas.openxmlformats.org/officeDocument/2006/relationships/image" Target="../media/image9.png"/><Relationship Id="rId26" Type="http://schemas.openxmlformats.org/officeDocument/2006/relationships/image" Target="../media/image26.pn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jpeg"/><Relationship Id="rId16" Type="http://schemas.openxmlformats.org/officeDocument/2006/relationships/image" Target="../media/image16.png"/><Relationship Id="rId37" Type="http://schemas.openxmlformats.org/officeDocument/2006/relationships/image" Target="../media/image37.jpe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27" Type="http://schemas.openxmlformats.org/officeDocument/2006/relationships/image" Target="../media/image27.pn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png"/><Relationship Id="rId134" Type="http://schemas.openxmlformats.org/officeDocument/2006/relationships/image" Target="../media/image13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80">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0">
    <v>108</v>
    <v>5</v>
  </rv>
  <rv s="0">
    <v>109</v>
    <v>5</v>
  </rv>
  <rv s="0">
    <v>110</v>
    <v>5</v>
  </rv>
  <rv s="0">
    <v>111</v>
    <v>5</v>
  </rv>
  <rv s="0">
    <v>112</v>
    <v>5</v>
  </rv>
  <rv s="0">
    <v>113</v>
    <v>5</v>
  </rv>
  <rv s="0">
    <v>114</v>
    <v>5</v>
  </rv>
  <rv s="0">
    <v>115</v>
    <v>5</v>
  </rv>
  <rv s="0">
    <v>116</v>
    <v>5</v>
  </rv>
  <rv s="0">
    <v>117</v>
    <v>5</v>
  </rv>
  <rv s="0">
    <v>118</v>
    <v>5</v>
  </rv>
  <rv s="0">
    <v>119</v>
    <v>5</v>
  </rv>
  <rv s="0">
    <v>120</v>
    <v>5</v>
  </rv>
  <rv s="0">
    <v>121</v>
    <v>5</v>
  </rv>
  <rv s="0">
    <v>122</v>
    <v>5</v>
  </rv>
  <rv s="0">
    <v>123</v>
    <v>5</v>
  </rv>
  <rv s="0">
    <v>124</v>
    <v>5</v>
  </rv>
  <rv s="0">
    <v>125</v>
    <v>5</v>
  </rv>
  <rv s="0">
    <v>126</v>
    <v>5</v>
  </rv>
  <rv s="0">
    <v>127</v>
    <v>5</v>
  </rv>
  <rv s="0">
    <v>128</v>
    <v>5</v>
  </rv>
  <rv s="0">
    <v>129</v>
    <v>5</v>
  </rv>
  <rv s="0">
    <v>130</v>
    <v>5</v>
  </rv>
  <rv s="0">
    <v>131</v>
    <v>5</v>
  </rv>
  <rv s="0">
    <v>132</v>
    <v>5</v>
  </rv>
  <rv s="0">
    <v>133</v>
    <v>5</v>
  </rv>
  <rv s="0">
    <v>134</v>
    <v>5</v>
  </rv>
  <rv s="0">
    <v>135</v>
    <v>5</v>
  </rv>
  <rv s="0">
    <v>136</v>
    <v>5</v>
  </rv>
  <rv s="0">
    <v>137</v>
    <v>5</v>
  </rv>
  <rv s="0">
    <v>138</v>
    <v>5</v>
  </rv>
  <rv s="0">
    <v>139</v>
    <v>5</v>
  </rv>
  <rv s="0">
    <v>140</v>
    <v>5</v>
  </rv>
  <rv s="0">
    <v>141</v>
    <v>5</v>
  </rv>
  <rv s="0">
    <v>142</v>
    <v>5</v>
  </rv>
  <rv s="0">
    <v>143</v>
    <v>5</v>
  </rv>
  <rv s="0">
    <v>144</v>
    <v>5</v>
  </rv>
  <rv s="0">
    <v>145</v>
    <v>5</v>
  </rv>
  <rv s="0">
    <v>146</v>
    <v>5</v>
  </rv>
  <rv s="0">
    <v>147</v>
    <v>5</v>
  </rv>
  <rv s="0">
    <v>148</v>
    <v>5</v>
  </rv>
  <rv s="0">
    <v>149</v>
    <v>5</v>
  </rv>
  <rv s="0">
    <v>150</v>
    <v>5</v>
  </rv>
  <rv s="0">
    <v>151</v>
    <v>5</v>
  </rv>
  <rv s="0">
    <v>152</v>
    <v>5</v>
  </rv>
  <rv s="0">
    <v>153</v>
    <v>5</v>
  </rv>
  <rv s="0">
    <v>154</v>
    <v>5</v>
  </rv>
  <rv s="0">
    <v>155</v>
    <v>5</v>
  </rv>
  <rv s="0">
    <v>114</v>
    <v>4</v>
  </rv>
  <rv s="0">
    <v>156</v>
    <v>5</v>
  </rv>
  <rv s="0">
    <v>157</v>
    <v>5</v>
  </rv>
  <rv s="0">
    <v>36</v>
    <v>4</v>
  </rv>
  <rv s="0">
    <v>0</v>
    <v>4</v>
  </rv>
  <rv s="0">
    <v>8</v>
    <v>4</v>
  </rv>
  <rv s="0">
    <v>9</v>
    <v>4</v>
  </rv>
  <rv s="0">
    <v>158</v>
    <v>5</v>
  </rv>
  <rv s="0">
    <v>44</v>
    <v>4</v>
  </rv>
  <rv s="0">
    <v>46</v>
    <v>4</v>
  </rv>
  <rv s="0">
    <v>45</v>
    <v>4</v>
  </rv>
  <rv s="0">
    <v>1</v>
    <v>4</v>
  </rv>
  <rv s="0">
    <v>59</v>
    <v>4</v>
  </rv>
  <rv s="0">
    <v>87</v>
    <v>4</v>
  </rv>
  <rv s="0">
    <v>77</v>
    <v>4</v>
  </rv>
  <rv s="0">
    <v>79</v>
    <v>4</v>
  </rv>
  <rv s="0">
    <v>78</v>
    <v>4</v>
  </rv>
  <rv s="0">
    <v>88</v>
    <v>4</v>
  </rv>
  <rv s="0">
    <v>101</v>
    <v>4</v>
  </rv>
  <rv s="0">
    <v>96</v>
    <v>4</v>
  </rv>
  <rv s="0">
    <v>103</v>
    <v>4</v>
  </rv>
  <rv s="0">
    <v>108</v>
    <v>4</v>
  </rv>
  <rv s="0">
    <v>107</v>
    <v>4</v>
  </rv>
  <rv s="0">
    <v>112</v>
    <v>4</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el r:id="rId115"/>
  <rel r:id="rId116"/>
  <rel r:id="rId117"/>
  <rel r:id="rId118"/>
  <rel r:id="rId119"/>
  <rel r:id="rId120"/>
  <rel r:id="rId121"/>
  <rel r:id="rId122"/>
  <rel r:id="rId123"/>
  <rel r:id="rId124"/>
  <rel r:id="rId125"/>
  <rel r:id="rId126"/>
  <rel r:id="rId127"/>
  <rel r:id="rId128"/>
  <rel r:id="rId129"/>
  <rel r:id="rId130"/>
  <rel r:id="rId131"/>
  <rel r:id="rId132"/>
  <rel r:id="rId133"/>
  <rel r:id="rId134"/>
  <rel r:id="rId135"/>
  <rel r:id="rId136"/>
  <rel r:id="rId137"/>
  <rel r:id="rId138"/>
  <rel r:id="rId139"/>
  <rel r:id="rId140"/>
  <rel r:id="rId141"/>
  <rel r:id="rId142"/>
  <rel r:id="rId143"/>
  <rel r:id="rId144"/>
  <rel r:id="rId145"/>
  <rel r:id="rId146"/>
  <rel r:id="rId147"/>
  <rel r:id="rId148"/>
  <rel r:id="rId149"/>
  <rel r:id="rId150"/>
  <rel r:id="rId151"/>
  <rel r:id="rId152"/>
  <rel r:id="rId153"/>
  <rel r:id="rId154"/>
  <rel r:id="rId155"/>
  <rel r:id="rId156"/>
  <rel r:id="rId157"/>
  <rel r:id="rId158"/>
  <rel r:id="rId159"/>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4B0970-3A3F-4E12-948D-111E24B04A3B}" name="Tabell1" displayName="Tabell1" ref="A2:C9" totalsRowShown="0">
  <autoFilter ref="A2:C9" xr:uid="{C74B0970-3A3F-4E12-948D-111E24B04A3B}"/>
  <sortState xmlns:xlrd2="http://schemas.microsoft.com/office/spreadsheetml/2017/richdata2" ref="A3:C8">
    <sortCondition ref="C2:C8"/>
  </sortState>
  <tableColumns count="3">
    <tableColumn id="1" xr3:uid="{43523CCC-C57A-4B00-9CC8-D92316BE308A}" name="Produkt" dataDxfId="37"/>
    <tableColumn id="2" xr3:uid="{CD59386C-154B-431E-A920-5F29B00255F6}" name="Bilde" dataDxfId="36"/>
    <tableColumn id="3" xr3:uid="{5104F098-0E8B-4BDF-ABB5-31278BF0D4FB}" name="Indeks"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0140AB2-6CFB-426B-A65C-94CC17D46E97}" name="Tabell19" displayName="Tabell19" ref="E2:G10" totalsRowShown="0">
  <autoFilter ref="E2:G10" xr:uid="{20140AB2-6CFB-426B-A65C-94CC17D46E97}"/>
  <tableColumns count="3">
    <tableColumn id="1" xr3:uid="{2C1B2C5A-6DC6-43AF-9FE1-6518FC80A946}" name="Indeks"/>
    <tableColumn id="2" xr3:uid="{FC570502-9D95-4AA5-9793-A4DCB15DA3AE}" name="Produkt" dataDxfId="34"/>
    <tableColumn id="3" xr3:uid="{CE431290-CE1D-4C6E-ABE9-21B31C48F1D1}" name="Bild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A7A6D2-BFBE-4E6E-A160-7AA0F449E075}" name="Tabell3" displayName="Tabell3" ref="A1:C3" totalsRowShown="0">
  <autoFilter ref="A1:C3" xr:uid="{24A7A6D2-BFBE-4E6E-A160-7AA0F449E075}"/>
  <tableColumns count="3">
    <tableColumn id="1" xr3:uid="{B272E9E4-C9E0-4DD0-A8ED-238FE700B204}" name="Indeks"/>
    <tableColumn id="2" xr3:uid="{6911B112-FB90-4DCC-B747-F5B013282501}" name="Produkt"/>
    <tableColumn id="3" xr3:uid="{071A2FBF-496E-4B08-8EA3-489234788C2A}" name="Bild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BBA279D-9934-4A2B-B448-EB6491438A75}" name="Tabell16" displayName="Tabell16" ref="E1:E3" totalsRowShown="0">
  <autoFilter ref="E1:E3" xr:uid="{CBBA279D-9934-4A2B-B448-EB6491438A75}"/>
  <tableColumns count="1">
    <tableColumn id="1" xr3:uid="{DF3D4027-1C5E-4783-9A5F-4EFCB5004033}" name="Alubelag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7E70F57-538E-438E-84D2-43C8BC3C3909}" name="Tabell17" displayName="Tabell17" ref="G1:I23" totalsRowShown="0">
  <autoFilter ref="G1:I23" xr:uid="{E7E70F57-538E-438E-84D2-43C8BC3C3909}"/>
  <sortState xmlns:xlrd2="http://schemas.microsoft.com/office/spreadsheetml/2017/richdata2" ref="G2:I23">
    <sortCondition ref="G1:G23"/>
  </sortState>
  <tableColumns count="3">
    <tableColumn id="1" xr3:uid="{FCBDF4E9-A13C-4A55-B1D6-DDD91D21D07C}" name="Indeks"/>
    <tableColumn id="2" xr3:uid="{73BB0510-6976-4D0B-B738-8936B10CE7C7}" name="Farge"/>
    <tableColumn id="3" xr3:uid="{D62D6989-137F-4B45-8B45-6FA4D62B2109}" name="Bild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DE4684-C422-4AA5-BF43-1882A3807A7C}" name="Tabell2" displayName="Tabell2" ref="A1:C5" totalsRowShown="0">
  <autoFilter ref="A1:C5" xr:uid="{6EDE4684-C422-4AA5-BF43-1882A3807A7C}"/>
  <tableColumns count="3">
    <tableColumn id="1" xr3:uid="{E6A37BB5-4FF4-4816-A41B-020D7EE1779D}" name="Indeks"/>
    <tableColumn id="2" xr3:uid="{79EECAD7-DCDC-4666-9827-29BD8066028C}" name="Produkt"/>
    <tableColumn id="3" xr3:uid="{8C4C7E62-DC5A-4940-8DFC-FC2E23AFF068}" name="Bild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016C3B-18E7-48A9-BCD4-02721D6DF645}" name="Tabell4" displayName="Tabell4" ref="A1:C6" totalsRowShown="0">
  <autoFilter ref="A1:C6" xr:uid="{A5016C3B-18E7-48A9-BCD4-02721D6DF645}"/>
  <sortState xmlns:xlrd2="http://schemas.microsoft.com/office/spreadsheetml/2017/richdata2" ref="A2:C6">
    <sortCondition ref="A1:A6"/>
  </sortState>
  <tableColumns count="3">
    <tableColumn id="1" xr3:uid="{748DEA5F-440F-4138-895E-57145D41755B}" name="Indeks"/>
    <tableColumn id="2" xr3:uid="{9125B38A-4123-4BAE-B106-A6FC0190CC5D}" name="Produkt"/>
    <tableColumn id="3" xr3:uid="{D80A47BE-E291-4A4A-97D8-7FA5B214721F}" name="Bild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6C844C4-D0C4-4E7D-BB00-35A33F4631FF}" name="Tabell18" displayName="Tabell18" ref="E1:F5" totalsRowShown="0">
  <autoFilter ref="E1:F5" xr:uid="{66C844C4-D0C4-4E7D-BB00-35A33F4631FF}"/>
  <tableColumns count="2">
    <tableColumn id="1" xr3:uid="{7E584F45-9516-4ADB-945E-2FE3C24E196A}" name="Indeks"/>
    <tableColumn id="2" xr3:uid="{0B650632-7B0B-49F5-B124-30F4B9E5067B}" name="Himling under balkong:"/>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9E3DB2F-4DA0-478B-BDBB-BD628A2BB031}" name="Tabell5" displayName="Tabell5" ref="A2:C4" totalsRowShown="0">
  <autoFilter ref="A2:C4" xr:uid="{79E3DB2F-4DA0-478B-BDBB-BD628A2BB031}"/>
  <tableColumns count="3">
    <tableColumn id="1" xr3:uid="{B07DA342-F98D-4916-9EB4-26B2861DF0D2}" name="Indeks"/>
    <tableColumn id="2" xr3:uid="{336A1E4E-C867-4966-A1D9-79B7DDA71FBC}" name="Produkt"/>
    <tableColumn id="3" xr3:uid="{0A11ABB0-EA91-4C1F-9B68-DEBAA44E74C0}" name="Bild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3162D02-4702-423D-9F82-D6782A965652}" name="Tabell9" displayName="Tabell9" ref="E2:G7" totalsRowShown="0">
  <autoFilter ref="E2:G7" xr:uid="{93162D02-4702-423D-9F82-D6782A965652}"/>
  <sortState xmlns:xlrd2="http://schemas.microsoft.com/office/spreadsheetml/2017/richdata2" ref="E3:G7">
    <sortCondition ref="E2:E7"/>
  </sortState>
  <tableColumns count="3">
    <tableColumn id="1" xr3:uid="{9159A2FF-EC31-4752-A210-D05C4C3E9CB9}" name="Indeks"/>
    <tableColumn id="2" xr3:uid="{872C803D-784A-4A0E-A973-3038E048F6DB}" name="Produkt"/>
    <tableColumn id="3" xr3:uid="{A4A5C40B-74B9-40DE-AE92-460DA2AC7FD2}" name="Bild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3A25752-BF7F-4756-A8F6-C82394A532E0}" name="Tabell36" displayName="Tabell36" ref="I2:K11" totalsRowShown="0">
  <autoFilter ref="I2:K11" xr:uid="{03A25752-BF7F-4756-A8F6-C82394A532E0}"/>
  <tableColumns count="3">
    <tableColumn id="1" xr3:uid="{AF209116-EC46-478E-8541-780485E313E1}" name="Indeks"/>
    <tableColumn id="2" xr3:uid="{08004DC4-5B8C-41B7-8664-894D60E1C30F}" name="Farge"/>
    <tableColumn id="3" xr3:uid="{CAFAB58B-4343-4E14-9498-2F1A3D37E7FB}" name="Bild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B46A44-2768-42FD-BC52-558C9A9A2E59}" name="Tabell7" displayName="Tabell7" ref="A2:C3" totalsRowShown="0">
  <autoFilter ref="A2:C3" xr:uid="{21B46A44-2768-42FD-BC52-558C9A9A2E59}"/>
  <tableColumns count="3">
    <tableColumn id="1" xr3:uid="{9B31595E-B926-4EFB-B377-D99F2E7B6A2D}" name="Indeks"/>
    <tableColumn id="2" xr3:uid="{2F7E4A05-EE5C-473F-9353-554DED61E5B5}" name="Produkt"/>
    <tableColumn id="3" xr3:uid="{2411A553-9BA4-4C32-B461-35F0E10C5824}" name="Bilde"/>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6BE9E40-6003-4F41-928E-1028C79EFFA5}" name="Tabell8" displayName="Tabell8" ref="E2:G3" totalsRowShown="0">
  <autoFilter ref="E2:G3" xr:uid="{76BE9E40-6003-4F41-928E-1028C79EFFA5}"/>
  <tableColumns count="3">
    <tableColumn id="1" xr3:uid="{E2CF927D-7718-445D-9320-BBD1652193BF}" name="Indeks"/>
    <tableColumn id="2" xr3:uid="{CDF871BF-3DA8-4240-A6EE-1176FCC1ACD6}" name="Produkt"/>
    <tableColumn id="3" xr3:uid="{84032C7E-4416-4C17-B414-F38F2CFBA5A2}" name="Bild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C8413E9-551C-4EB0-BBE8-81DCA5DDC2EF}" name="Tabell10" displayName="Tabell10" ref="A2:C16" totalsRowShown="0">
  <autoFilter ref="A2:C16" xr:uid="{AC8413E9-551C-4EB0-BBE8-81DCA5DDC2EF}"/>
  <sortState xmlns:xlrd2="http://schemas.microsoft.com/office/spreadsheetml/2017/richdata2" ref="A3:C16">
    <sortCondition ref="A2:A16"/>
  </sortState>
  <tableColumns count="3">
    <tableColumn id="1" xr3:uid="{98400C42-4EAD-4576-8002-C0A3D964FD37}" name="Indeks"/>
    <tableColumn id="2" xr3:uid="{C12678C0-7814-4DD7-9995-C141BD57FEAF}" name="Produkt"/>
    <tableColumn id="3" xr3:uid="{31CFDC88-3F1D-4CF7-9FDD-3B908AF9EFD3}" name="Bild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C583092-59D9-4FBF-97E0-A8EEAC3023A3}" name="Tabell11" displayName="Tabell11" ref="E2:G3" totalsRowShown="0">
  <autoFilter ref="E2:G3" xr:uid="{DC583092-59D9-4FBF-97E0-A8EEAC3023A3}"/>
  <tableColumns count="3">
    <tableColumn id="1" xr3:uid="{74100B1D-F006-4812-B1A9-C0F3D61A6BFA}" name="Indeks"/>
    <tableColumn id="2" xr3:uid="{DD683A2E-C45C-407F-BFFB-CFE5F359CD81}" name="Produkt"/>
    <tableColumn id="3" xr3:uid="{BE6D3A34-C0A6-4346-9203-61D52C9A593B}" name="Bild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8DD40B8-B2F2-479F-A48F-BB7A0CAE1785}" name="Tabell12" displayName="Tabell12" ref="I2:K4" totalsRowShown="0">
  <autoFilter ref="I2:K4" xr:uid="{B8DD40B8-B2F2-479F-A48F-BB7A0CAE1785}"/>
  <tableColumns count="3">
    <tableColumn id="1" xr3:uid="{F3EF82FF-4F3E-49FB-941A-EEDEEFB2FB43}" name="Indeks"/>
    <tableColumn id="2" xr3:uid="{0AFE9581-53D7-4D6F-933C-5B87EB2A9811}" name="Produkt"/>
    <tableColumn id="3" xr3:uid="{0BA25CB3-457D-4650-BA95-792382888C96}" name="Bilde"/>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CE02A99-0EB9-4F04-A4E7-B0602A643BC3}" name="Tabell20" displayName="Tabell20" ref="M1:M4" totalsRowShown="0">
  <autoFilter ref="M1:M4" xr:uid="{7CE02A99-0EB9-4F04-A4E7-B0602A643BC3}"/>
  <tableColumns count="1">
    <tableColumn id="1" xr3:uid="{84104F9F-760F-4A7E-B870-CBC74C3623DD}" name="Type tak"/>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4A10B7B-ACA1-4211-93D4-EE14A9F12CED}" name="Tabell38" displayName="Tabell38" ref="O2:Q3" totalsRowShown="0">
  <autoFilter ref="O2:Q3" xr:uid="{94A10B7B-ACA1-4211-93D4-EE14A9F12CED}"/>
  <tableColumns count="3">
    <tableColumn id="1" xr3:uid="{16417863-466E-49A1-A400-A586A7908A3B}" name="Indeks"/>
    <tableColumn id="2" xr3:uid="{B6F5317B-1CF6-4921-9628-B734015310B2}" name="Produkt"/>
    <tableColumn id="3" xr3:uid="{C263DB52-46EC-4BE3-A8D5-0DD63698F282}" name="Bilde" dataDxfId="33"/>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D237310-E354-4FCB-9C87-64180B3F9F49}" name="Tabell13" displayName="Tabell13" ref="A2:C5" totalsRowShown="0">
  <autoFilter ref="A2:C5" xr:uid="{ED237310-E354-4FCB-9C87-64180B3F9F49}"/>
  <tableColumns count="3">
    <tableColumn id="1" xr3:uid="{910D269D-C3CD-4B15-BD01-D13F2351AB7E}" name="Indeks"/>
    <tableColumn id="2" xr3:uid="{069252CA-9088-44DD-96A0-9A5E405E90F0}" name="Produkt"/>
    <tableColumn id="3" xr3:uid="{62429700-6C8A-4875-A621-2DC1CF92DD25}" name="Bilde"/>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20113C8-91B0-4B37-86CA-790E1D25932A}" name="Tabell14" displayName="Tabell14" ref="E2:G6" totalsRowShown="0">
  <autoFilter ref="E2:G6" xr:uid="{520113C8-91B0-4B37-86CA-790E1D25932A}"/>
  <sortState xmlns:xlrd2="http://schemas.microsoft.com/office/spreadsheetml/2017/richdata2" ref="E3:G6">
    <sortCondition ref="E2:E6"/>
  </sortState>
  <tableColumns count="3">
    <tableColumn id="1" xr3:uid="{A2AF69EA-478E-4AF8-851D-D853B35CD7B3}" name="Indeks"/>
    <tableColumn id="2" xr3:uid="{52E40A70-71F1-463D-9B09-2BF0D16FEDD5}" name="Produkt"/>
    <tableColumn id="3" xr3:uid="{84996F25-E9CF-49FC-B614-8920D9C1E8E4}" name="Bilde"/>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5BCC0E-7574-4892-A21C-058ED4EBFD50}" name="Tabell15" displayName="Tabell15" ref="I2:K4" totalsRowShown="0">
  <autoFilter ref="I2:K4" xr:uid="{3C5BCC0E-7574-4892-A21C-058ED4EBFD50}"/>
  <tableColumns count="3">
    <tableColumn id="1" xr3:uid="{9658874F-AA99-450B-BE29-3294E20ABBE8}" name="Indeks"/>
    <tableColumn id="2" xr3:uid="{92BB9BF9-B1AB-4D41-92A1-ED025CC8573C}" name="Produkt"/>
    <tableColumn id="3" xr3:uid="{84E205DD-F234-4043-868A-439C8347FF83}" name="Bilde"/>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9E18179-9507-463F-9ED4-33ED5ED4C6E3}" name="Tabell6" displayName="Tabell6" ref="A1:C2" totalsRowShown="0">
  <autoFilter ref="A1:C2" xr:uid="{99E18179-9507-463F-9ED4-33ED5ED4C6E3}"/>
  <tableColumns count="3">
    <tableColumn id="1" xr3:uid="{A2311CFA-96A1-4A63-B518-2683498ABABB}" name="Indeks"/>
    <tableColumn id="2" xr3:uid="{CFCAAB81-D597-4E5F-9163-7C3A6AD7B3C5}" name="Produkt"/>
    <tableColumn id="3" xr3:uid="{96E0689D-AB22-4B9C-A470-61D64CCDC548}" name="Bilde"/>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0CC903B-9E3E-4478-A713-96BC4C3801CD}" name="Tabell21" displayName="Tabell21" ref="A1:C6" totalsRowShown="0">
  <autoFilter ref="A1:C6" xr:uid="{10CC903B-9E3E-4478-A713-96BC4C3801CD}"/>
  <sortState xmlns:xlrd2="http://schemas.microsoft.com/office/spreadsheetml/2017/richdata2" ref="A2:C6">
    <sortCondition ref="A1:A6"/>
  </sortState>
  <tableColumns count="3">
    <tableColumn id="1" xr3:uid="{314A2EFA-78EC-4223-B9FB-4245C9E7DA17}" name="Indeks"/>
    <tableColumn id="2" xr3:uid="{CF58BCE5-ABF9-4894-87B3-9D258C5C1670}" name="Produkt"/>
    <tableColumn id="3" xr3:uid="{0FBE7726-B582-4E5D-BAA8-D2BC9DB306A6}" name="Bilde"/>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B7B01EC-97D0-4BF7-924C-D4AA5ED6D506}" name="Tabell26" displayName="Tabell26" ref="E1:G4" totalsRowShown="0">
  <autoFilter ref="E1:G4" xr:uid="{8B7B01EC-97D0-4BF7-924C-D4AA5ED6D506}"/>
  <sortState xmlns:xlrd2="http://schemas.microsoft.com/office/spreadsheetml/2017/richdata2" ref="E2:G4">
    <sortCondition ref="E1:E4"/>
  </sortState>
  <tableColumns count="3">
    <tableColumn id="1" xr3:uid="{54F86327-502E-46A3-9564-98C7340E72BB}" name="Indeks"/>
    <tableColumn id="2" xr3:uid="{1ADEE896-8E54-4275-81D1-8F8487FC0C52}" name="Produkt"/>
    <tableColumn id="3" xr3:uid="{C6A674CF-FCFF-4840-B65D-15DB0911D7DE}" name="Bilde" dataDxfId="3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EADDC7B-F506-4F6D-A4F9-8C69962690B8}" name="Tabell27" displayName="Tabell27" ref="A1:C5" totalsRowShown="0">
  <autoFilter ref="A1:C5" xr:uid="{2EADDC7B-F506-4F6D-A4F9-8C69962690B8}"/>
  <sortState xmlns:xlrd2="http://schemas.microsoft.com/office/spreadsheetml/2017/richdata2" ref="A2:C5">
    <sortCondition ref="A1:A5"/>
  </sortState>
  <tableColumns count="3">
    <tableColumn id="1" xr3:uid="{A0CC8D1F-FD61-4EFC-843D-57B0743C8AF9}" name="Indeks"/>
    <tableColumn id="2" xr3:uid="{318A1172-D613-427A-9CAA-7AF48C394927}" name="Produkt"/>
    <tableColumn id="3" xr3:uid="{9685D211-787E-42E9-90F9-4711882F440D}" name="Bilde"/>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A1079E5-C00C-401C-8F97-38E100671563}" name="Tabell28" displayName="Tabell28" ref="E1:G5" totalsRowShown="0">
  <autoFilter ref="E1:G5" xr:uid="{0A1079E5-C00C-401C-8F97-38E100671563}"/>
  <sortState xmlns:xlrd2="http://schemas.microsoft.com/office/spreadsheetml/2017/richdata2" ref="E2:G5">
    <sortCondition ref="E1:E5"/>
  </sortState>
  <tableColumns count="3">
    <tableColumn id="1" xr3:uid="{C73DE138-13C0-43AD-AF14-754C8891DD01}" name="Indeks"/>
    <tableColumn id="2" xr3:uid="{A01DD631-37E7-4075-89EB-272A4D02A21B}" name="Farge"/>
    <tableColumn id="3" xr3:uid="{03E06F15-D44A-416F-9711-00B758214E19}" name="Bilde"/>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25B5806-5E04-4EDD-8C83-E3918B4E1F6B}" name="Tabell29" displayName="Tabell29" ref="A1:C3" totalsRowShown="0">
  <autoFilter ref="A1:C3" xr:uid="{925B5806-5E04-4EDD-8C83-E3918B4E1F6B}"/>
  <tableColumns count="3">
    <tableColumn id="1" xr3:uid="{D32339E6-0C04-4FAB-AC84-B19E2621E603}" name="Indeks"/>
    <tableColumn id="2" xr3:uid="{CED6A4C7-3734-4DFF-BB6F-BC0D5C68040D}" name="Produkt"/>
    <tableColumn id="3" xr3:uid="{E389CCC2-43B7-4C9A-9FEC-13F3001E9C77}" name="Bilde"/>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CBD867B-6C0B-418A-9297-7C03189EB50E}" name="Tabell30" displayName="Tabell30" ref="A1:C9" totalsRowShown="0">
  <autoFilter ref="A1:C9" xr:uid="{6CBD867B-6C0B-418A-9297-7C03189EB50E}"/>
  <tableColumns count="3">
    <tableColumn id="1" xr3:uid="{D5CF5C03-4B17-4748-948B-E72ED702AB70}" name="Indeks"/>
    <tableColumn id="2" xr3:uid="{87A5F5E1-7FB2-49E6-BF59-014496842287}" name="Produkt "/>
    <tableColumn id="3" xr3:uid="{7D7C3916-26C4-4339-8624-125998E0E0ED}" name="Bilde"/>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9A1DBEB-99F8-4064-A325-B8F2FF9FC48D}" name="Tabell31" displayName="Tabell31" ref="A2:C10" totalsRowShown="0">
  <autoFilter ref="A2:C10" xr:uid="{F9A1DBEB-99F8-4064-A325-B8F2FF9FC48D}"/>
  <sortState xmlns:xlrd2="http://schemas.microsoft.com/office/spreadsheetml/2017/richdata2" ref="A3:C6">
    <sortCondition ref="A2:A6"/>
  </sortState>
  <tableColumns count="3">
    <tableColumn id="1" xr3:uid="{5CE9FB58-CABC-4C2C-BBF6-04451E11D904}" name="Indeks"/>
    <tableColumn id="2" xr3:uid="{1C8B8D89-7708-4797-9039-3F3C9996D721}" name="Produkt" dataDxfId="31"/>
    <tableColumn id="3" xr3:uid="{3A477718-4A14-47AD-A9E0-1C81994B79FC}" name="Bilde"/>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7B07343-6C92-41BA-82E0-BA21B9B7E39F}" name="Tabell3133" displayName="Tabell3133" ref="E2:G11" totalsRowShown="0">
  <autoFilter ref="E2:G11" xr:uid="{A7B07343-6C92-41BA-82E0-BA21B9B7E39F}"/>
  <sortState xmlns:xlrd2="http://schemas.microsoft.com/office/spreadsheetml/2017/richdata2" ref="E3:G11">
    <sortCondition ref="E2:E11"/>
  </sortState>
  <tableColumns count="3">
    <tableColumn id="1" xr3:uid="{3019F0DE-6703-48FA-A2D4-D90ABE87AA1A}" name="Indeks"/>
    <tableColumn id="2" xr3:uid="{279A7BA6-82C2-4A66-BE30-ED29F9CB2793}" name="Produkt" dataDxfId="30"/>
    <tableColumn id="3" xr3:uid="{79892C12-9C43-4255-8471-D0C9001C87F4}" name="Bilde"/>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BF21DFE-534B-49D4-94A5-91C3071BFCF1}" name="Tabell35" displayName="Tabell35" ref="I2:K7" totalsRowShown="0">
  <autoFilter ref="I2:K7" xr:uid="{0BF21DFE-534B-49D4-94A5-91C3071BFCF1}"/>
  <tableColumns count="3">
    <tableColumn id="1" xr3:uid="{C878B665-B965-45A6-B5D6-1079C304D61E}" name="Indeks"/>
    <tableColumn id="2" xr3:uid="{57B0617C-5B9E-4E98-B2A6-B5CAB99FF80C}" name="Produkt" dataDxfId="29"/>
    <tableColumn id="3" xr3:uid="{71D1C742-B2A8-423F-8AF0-414D452FEC02}" name="Bilde" dataDxfId="28"/>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801EC9E-C2AC-46B4-97A7-C3BDF4BFD7C0}" name="Tabell33" displayName="Tabell33" ref="C2:D7" totalsRowShown="0">
  <autoFilter ref="C2:D7" xr:uid="{A801EC9E-C2AC-46B4-97A7-C3BDF4BFD7C0}"/>
  <tableColumns count="2">
    <tableColumn id="1" xr3:uid="{9CF7B4BB-45A4-4BAF-A794-13A600553956}" name="Indeks"/>
    <tableColumn id="2" xr3:uid="{595B6E8A-D7B7-46C7-B40C-497E47646028}" name="Produkt"/>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4BBB25D-9592-4BA4-892C-1808CD86FFE3}" name="Tabell34" displayName="Tabell34" ref="F2:G7" totalsRowShown="0" dataDxfId="27">
  <autoFilter ref="F2:G7" xr:uid="{74BBB25D-9592-4BA4-892C-1808CD86FFE3}"/>
  <tableColumns count="2">
    <tableColumn id="1" xr3:uid="{F5DE17CC-E93C-4669-9BD6-E283B4748FC7}" name="Indeks" dataDxfId="26"/>
    <tableColumn id="2" xr3:uid="{49C8C5F1-7CEE-4F0A-A7EB-1D6388F9563A}" name="Produkt" dataDxfId="25"/>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E44A750-2602-44F3-991F-AD3B1D954E97}" name="Tabell22" displayName="Tabell22" ref="A2:C18" totalsRowShown="0">
  <autoFilter ref="A2:C18" xr:uid="{0E44A750-2602-44F3-991F-AD3B1D954E97}"/>
  <tableColumns count="3">
    <tableColumn id="1" xr3:uid="{084B954A-7F94-47A7-A04D-1BE677EFE40E}" name="Indeks"/>
    <tableColumn id="2" xr3:uid="{C3BFFC00-CA40-4C27-89ED-A9DBC4CBF201}" name="Modell"/>
    <tableColumn id="3" xr3:uid="{19C41B87-0527-45BE-888F-46421DEAA3BB}" name="Bilde"/>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213D7F0-4E93-47B3-89F7-62658784E154}" name="Tabell23" displayName="Tabell23" ref="E2:G15" totalsRowShown="0">
  <autoFilter ref="E2:G15" xr:uid="{3213D7F0-4E93-47B3-89F7-62658784E154}"/>
  <tableColumns count="3">
    <tableColumn id="1" xr3:uid="{3AC5FF5A-72EB-464C-B23C-5913234DBE3D}" name="Indeks"/>
    <tableColumn id="2" xr3:uid="{E90613F2-A923-401B-92AD-412A0BEC12E1}" name="Modell"/>
    <tableColumn id="3" xr3:uid="{A3EB66F6-4E4D-42FA-B707-AD8AE9B7E9DE}" name="Bilde"/>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1E5CAAF-5FDF-46BB-AAAF-E2402CEA47F2}" name="Tabell24" displayName="Tabell24" ref="I2:K17" totalsRowShown="0">
  <autoFilter ref="I2:K17" xr:uid="{01E5CAAF-5FDF-46BB-AAAF-E2402CEA47F2}"/>
  <tableColumns count="3">
    <tableColumn id="1" xr3:uid="{B6D96015-BC71-467C-9209-53D3A1C9C224}" name="Indeks"/>
    <tableColumn id="2" xr3:uid="{333823D1-6350-47BD-99F8-AAAF02306207}" name="Modell"/>
    <tableColumn id="3" xr3:uid="{9A568249-7E84-41B7-9AA2-F0E5A19E2232}" name="Bilde"/>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252F719-82CC-4D48-81C6-43047D1B2004}" name="Tabell25" displayName="Tabell25" ref="M1:M4" totalsRowShown="0">
  <autoFilter ref="M1:M4" xr:uid="{7252F719-82CC-4D48-81C6-43047D1B2004}"/>
  <tableColumns count="1">
    <tableColumn id="1" xr3:uid="{78C4AB4B-0458-4825-B87C-90741815CF12}" name="Hustype"/>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4B793D4-1673-47DA-ADF2-DFF0DE829699}" name="HusmodellerAlfabetisk" displayName="HusmodellerAlfabetisk" ref="O2:Q44" totalsRowShown="0">
  <autoFilter ref="O2:Q44" xr:uid="{34B793D4-1673-47DA-ADF2-DFF0DE829699}"/>
  <tableColumns count="3">
    <tableColumn id="1" xr3:uid="{C7B1D19A-6FA6-4260-B725-31E9694191FC}" name="Indeks"/>
    <tableColumn id="2" xr3:uid="{D615EF44-9C62-4EB4-9184-8E5972F602B4}" name="Modell"/>
    <tableColumn id="3" xr3:uid="{A8F3D7FB-ADD3-4936-A845-E958EDF7ED66}" name="Bilde"/>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4EC6A53-6B7E-4901-BDB4-F5236DC51E5C}">
  <we:reference id="wa104381504" version="1.0.0.0" store="nb-NO" storeType="OMEX"/>
  <we:alternateReferences>
    <we:reference id="WA104381504"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5" Type="http://schemas.openxmlformats.org/officeDocument/2006/relationships/table" Target="../tables/table18.xml"/><Relationship Id="rId4" Type="http://schemas.openxmlformats.org/officeDocument/2006/relationships/table" Target="../tables/table1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table" Target="../tables/table19.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table" Target="../tables/table2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table" Target="../tables/table25.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table" Target="../tables/table29.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table" Target="../tables/table3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 Id="rId5" Type="http://schemas.openxmlformats.org/officeDocument/2006/relationships/table" Target="../tables/table38.xml"/><Relationship Id="rId4" Type="http://schemas.openxmlformats.org/officeDocument/2006/relationships/table" Target="../tables/table3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3" Type="http://schemas.openxmlformats.org/officeDocument/2006/relationships/vmlDrawing" Target="../drawings/vmlDrawing2.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printerSettings" Target="../printerSettings/printerSettings3.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4" Type="http://schemas.openxmlformats.org/officeDocument/2006/relationships/vmlDrawing" Target="../drawings/vmlDrawing3.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drawing" Target="../drawings/drawing2.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E809-ADCC-432A-9879-9E56C890E178}">
  <dimension ref="A1:G10"/>
  <sheetViews>
    <sheetView topLeftCell="A7" workbookViewId="0">
      <selection activeCell="G10" sqref="G10"/>
    </sheetView>
  </sheetViews>
  <sheetFormatPr baseColWidth="10" defaultColWidth="11.453125" defaultRowHeight="50.15" customHeight="1" x14ac:dyDescent="0.35"/>
  <cols>
    <col min="1" max="1" width="34.81640625" style="1" customWidth="1"/>
    <col min="2" max="2" width="41" style="1" customWidth="1"/>
    <col min="6" max="6" width="26.81640625" bestFit="1" customWidth="1"/>
    <col min="10" max="10" width="11.453125" customWidth="1"/>
  </cols>
  <sheetData>
    <row r="1" spans="1:7" ht="50.15" customHeight="1" x14ac:dyDescent="0.35">
      <c r="A1" s="38" t="s">
        <v>0</v>
      </c>
      <c r="B1" s="38"/>
      <c r="E1" s="39" t="s">
        <v>1</v>
      </c>
      <c r="F1" s="39"/>
      <c r="G1" s="39"/>
    </row>
    <row r="2" spans="1:7" ht="14.5" x14ac:dyDescent="0.35">
      <c r="A2" t="s">
        <v>2</v>
      </c>
      <c r="B2" t="s">
        <v>3</v>
      </c>
      <c r="C2" t="s">
        <v>4</v>
      </c>
      <c r="E2" t="s">
        <v>4</v>
      </c>
      <c r="F2" t="s">
        <v>2</v>
      </c>
      <c r="G2" t="s">
        <v>3</v>
      </c>
    </row>
    <row r="3" spans="1:7" ht="50.15" customHeight="1" x14ac:dyDescent="0.35">
      <c r="A3" s="1" t="s">
        <v>5</v>
      </c>
      <c r="B3" s="1" t="e" vm="1">
        <v>#VALUE!</v>
      </c>
      <c r="C3" s="1">
        <v>1</v>
      </c>
      <c r="E3">
        <v>1</v>
      </c>
      <c r="F3" s="1" t="s">
        <v>6</v>
      </c>
      <c r="G3" t="e" vm="2">
        <v>#VALUE!</v>
      </c>
    </row>
    <row r="4" spans="1:7" ht="50.15" customHeight="1" x14ac:dyDescent="0.35">
      <c r="A4" s="1" t="s">
        <v>7</v>
      </c>
      <c r="B4" s="1" t="e" vm="3">
        <v>#VALUE!</v>
      </c>
      <c r="C4" s="1">
        <v>2</v>
      </c>
      <c r="E4">
        <v>2</v>
      </c>
      <c r="F4" s="1" t="s">
        <v>5</v>
      </c>
      <c r="G4" s="1" t="e" vm="1">
        <v>#VALUE!</v>
      </c>
    </row>
    <row r="5" spans="1:7" ht="49.5" customHeight="1" x14ac:dyDescent="0.35">
      <c r="A5" s="1" t="s">
        <v>8</v>
      </c>
      <c r="B5" s="1" t="e" vm="4">
        <v>#VALUE!</v>
      </c>
      <c r="C5" s="1">
        <v>3</v>
      </c>
      <c r="E5">
        <v>3</v>
      </c>
      <c r="F5" s="1" t="s">
        <v>7</v>
      </c>
      <c r="G5" s="1" t="e" vm="3">
        <v>#VALUE!</v>
      </c>
    </row>
    <row r="6" spans="1:7" ht="50.15" customHeight="1" x14ac:dyDescent="0.35">
      <c r="A6" s="1" t="s">
        <v>9</v>
      </c>
      <c r="B6" s="1" t="e" vm="5">
        <v>#VALUE!</v>
      </c>
      <c r="C6" s="1">
        <v>4</v>
      </c>
      <c r="E6">
        <v>4</v>
      </c>
      <c r="F6" s="1" t="s">
        <v>8</v>
      </c>
      <c r="G6" s="1" t="e" vm="4">
        <v>#VALUE!</v>
      </c>
    </row>
    <row r="7" spans="1:7" ht="50.15" customHeight="1" x14ac:dyDescent="0.35">
      <c r="A7" s="1" t="s">
        <v>10</v>
      </c>
      <c r="B7" s="1" t="e" vm="6">
        <v>#VALUE!</v>
      </c>
      <c r="C7" s="1">
        <v>5</v>
      </c>
      <c r="E7">
        <v>5</v>
      </c>
      <c r="F7" s="1" t="s">
        <v>9</v>
      </c>
      <c r="G7" s="1" t="e" vm="5">
        <v>#VALUE!</v>
      </c>
    </row>
    <row r="8" spans="1:7" ht="50.15" customHeight="1" x14ac:dyDescent="0.35">
      <c r="A8" s="1" t="s">
        <v>11</v>
      </c>
      <c r="B8" s="1" t="e" vm="7">
        <v>#VALUE!</v>
      </c>
      <c r="C8" s="1">
        <v>7</v>
      </c>
      <c r="E8">
        <v>6</v>
      </c>
      <c r="F8" s="1" t="s">
        <v>10</v>
      </c>
      <c r="G8" s="1" t="e" vm="6">
        <v>#VALUE!</v>
      </c>
    </row>
    <row r="9" spans="1:7" ht="50.15" customHeight="1" x14ac:dyDescent="0.35">
      <c r="A9" s="1" t="s">
        <v>12</v>
      </c>
      <c r="B9" s="1" t="e" vm="8">
        <v>#VALUE!</v>
      </c>
      <c r="C9" s="1">
        <v>8</v>
      </c>
      <c r="E9">
        <v>7</v>
      </c>
      <c r="F9" s="1" t="s">
        <v>11</v>
      </c>
      <c r="G9" s="1" t="e" vm="7">
        <v>#VALUE!</v>
      </c>
    </row>
    <row r="10" spans="1:7" ht="50.15" customHeight="1" x14ac:dyDescent="0.35">
      <c r="E10">
        <v>8</v>
      </c>
      <c r="F10" s="1" t="s">
        <v>12</v>
      </c>
      <c r="G10" s="1" t="e" vm="8">
        <v>#VALUE!</v>
      </c>
    </row>
  </sheetData>
  <mergeCells count="2">
    <mergeCell ref="A1:B1"/>
    <mergeCell ref="E1:G1"/>
  </mergeCells>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0CE3-CFAA-4F3A-92AF-BFDC1DF01E69}">
  <dimension ref="A1:I23"/>
  <sheetViews>
    <sheetView topLeftCell="C1" workbookViewId="0">
      <selection activeCell="G3" sqref="G3"/>
    </sheetView>
  </sheetViews>
  <sheetFormatPr baseColWidth="10" defaultColWidth="11.453125" defaultRowHeight="49.9" customHeight="1" x14ac:dyDescent="0.35"/>
  <cols>
    <col min="2" max="2" width="35.26953125" customWidth="1"/>
    <col min="5" max="5" width="11.7265625" customWidth="1"/>
    <col min="8" max="8" width="35.26953125" customWidth="1"/>
  </cols>
  <sheetData>
    <row r="1" spans="1:9" ht="14.5" x14ac:dyDescent="0.35">
      <c r="A1" t="s">
        <v>4</v>
      </c>
      <c r="B1" t="s">
        <v>2</v>
      </c>
      <c r="C1" t="s">
        <v>3</v>
      </c>
      <c r="E1" t="s">
        <v>13</v>
      </c>
      <c r="G1" t="s">
        <v>4</v>
      </c>
      <c r="H1" t="s">
        <v>14</v>
      </c>
      <c r="I1" t="s">
        <v>3</v>
      </c>
    </row>
    <row r="2" spans="1:9" ht="49.9" customHeight="1" x14ac:dyDescent="0.35">
      <c r="A2">
        <v>1</v>
      </c>
      <c r="B2" t="s">
        <v>15</v>
      </c>
      <c r="C2" t="e" vm="9">
        <v>#VALUE!</v>
      </c>
      <c r="E2" t="s">
        <v>16</v>
      </c>
      <c r="G2">
        <v>1</v>
      </c>
      <c r="H2" t="s">
        <v>17</v>
      </c>
      <c r="I2" t="e" vm="10">
        <v>#VALUE!</v>
      </c>
    </row>
    <row r="3" spans="1:9" ht="49.9" customHeight="1" x14ac:dyDescent="0.35">
      <c r="A3">
        <v>2</v>
      </c>
      <c r="B3" t="s">
        <v>18</v>
      </c>
      <c r="C3" t="e" vm="11">
        <v>#VALUE!</v>
      </c>
      <c r="E3" t="s">
        <v>19</v>
      </c>
      <c r="G3">
        <v>2</v>
      </c>
      <c r="H3" t="s">
        <v>20</v>
      </c>
      <c r="I3" t="e" vm="12">
        <v>#VALUE!</v>
      </c>
    </row>
    <row r="4" spans="1:9" ht="49.9" customHeight="1" x14ac:dyDescent="0.35">
      <c r="G4">
        <v>3</v>
      </c>
      <c r="H4" t="s">
        <v>21</v>
      </c>
      <c r="I4" t="e" vm="13">
        <v>#VALUE!</v>
      </c>
    </row>
    <row r="5" spans="1:9" ht="49.9" customHeight="1" x14ac:dyDescent="0.35">
      <c r="G5">
        <v>4</v>
      </c>
      <c r="H5" t="s">
        <v>22</v>
      </c>
      <c r="I5" t="e" vm="14">
        <v>#VALUE!</v>
      </c>
    </row>
    <row r="6" spans="1:9" ht="49.9" customHeight="1" x14ac:dyDescent="0.35">
      <c r="G6">
        <v>5</v>
      </c>
      <c r="H6" t="s">
        <v>23</v>
      </c>
      <c r="I6" t="e" vm="15">
        <v>#VALUE!</v>
      </c>
    </row>
    <row r="7" spans="1:9" ht="49.9" customHeight="1" x14ac:dyDescent="0.35">
      <c r="G7">
        <v>6</v>
      </c>
      <c r="H7" t="s">
        <v>24</v>
      </c>
      <c r="I7" t="e" vm="16">
        <v>#VALUE!</v>
      </c>
    </row>
    <row r="8" spans="1:9" ht="49.9" customHeight="1" x14ac:dyDescent="0.35">
      <c r="G8">
        <v>7</v>
      </c>
      <c r="H8" t="s">
        <v>25</v>
      </c>
      <c r="I8" t="e" vm="17">
        <v>#VALUE!</v>
      </c>
    </row>
    <row r="9" spans="1:9" ht="49.9" customHeight="1" x14ac:dyDescent="0.35">
      <c r="G9">
        <v>8</v>
      </c>
      <c r="H9" t="s">
        <v>26</v>
      </c>
      <c r="I9" t="e" vm="18">
        <v>#VALUE!</v>
      </c>
    </row>
    <row r="10" spans="1:9" ht="49.9" customHeight="1" x14ac:dyDescent="0.35">
      <c r="G10">
        <v>9</v>
      </c>
      <c r="H10" t="s">
        <v>27</v>
      </c>
      <c r="I10" t="e" vm="19">
        <v>#VALUE!</v>
      </c>
    </row>
    <row r="11" spans="1:9" ht="49.9" customHeight="1" x14ac:dyDescent="0.35">
      <c r="G11">
        <v>10</v>
      </c>
      <c r="H11" t="s">
        <v>28</v>
      </c>
      <c r="I11" t="e" vm="20">
        <v>#VALUE!</v>
      </c>
    </row>
    <row r="12" spans="1:9" ht="49.9" customHeight="1" x14ac:dyDescent="0.35">
      <c r="G12">
        <v>11</v>
      </c>
      <c r="H12" t="s">
        <v>29</v>
      </c>
      <c r="I12" t="e" vm="21">
        <v>#VALUE!</v>
      </c>
    </row>
    <row r="13" spans="1:9" ht="49.9" customHeight="1" x14ac:dyDescent="0.35">
      <c r="G13">
        <v>12</v>
      </c>
      <c r="H13" t="s">
        <v>30</v>
      </c>
      <c r="I13" t="e" vm="22">
        <v>#VALUE!</v>
      </c>
    </row>
    <row r="14" spans="1:9" ht="49.9" customHeight="1" x14ac:dyDescent="0.35">
      <c r="G14">
        <v>13</v>
      </c>
      <c r="H14" t="s">
        <v>31</v>
      </c>
      <c r="I14" t="e" vm="23">
        <v>#VALUE!</v>
      </c>
    </row>
    <row r="15" spans="1:9" ht="49.9" customHeight="1" x14ac:dyDescent="0.35">
      <c r="G15">
        <v>14</v>
      </c>
      <c r="H15" t="s">
        <v>32</v>
      </c>
      <c r="I15" t="e" vm="24">
        <v>#VALUE!</v>
      </c>
    </row>
    <row r="16" spans="1:9" ht="49.9" customHeight="1" x14ac:dyDescent="0.35">
      <c r="G16">
        <v>15</v>
      </c>
      <c r="H16" t="s">
        <v>33</v>
      </c>
      <c r="I16" t="e" vm="25">
        <v>#VALUE!</v>
      </c>
    </row>
    <row r="17" spans="7:9" ht="49.9" customHeight="1" x14ac:dyDescent="0.35">
      <c r="G17">
        <v>16</v>
      </c>
      <c r="H17" t="s">
        <v>34</v>
      </c>
      <c r="I17" t="e" vm="26">
        <v>#VALUE!</v>
      </c>
    </row>
    <row r="18" spans="7:9" ht="49.9" customHeight="1" x14ac:dyDescent="0.35">
      <c r="G18">
        <v>17</v>
      </c>
      <c r="H18" t="s">
        <v>35</v>
      </c>
      <c r="I18" t="e" vm="27">
        <v>#VALUE!</v>
      </c>
    </row>
    <row r="19" spans="7:9" ht="49.9" customHeight="1" x14ac:dyDescent="0.35">
      <c r="G19">
        <v>18</v>
      </c>
      <c r="H19" t="s">
        <v>36</v>
      </c>
      <c r="I19" t="e" vm="28">
        <v>#VALUE!</v>
      </c>
    </row>
    <row r="20" spans="7:9" ht="49.9" customHeight="1" x14ac:dyDescent="0.35">
      <c r="G20">
        <v>19</v>
      </c>
      <c r="H20" t="s">
        <v>37</v>
      </c>
      <c r="I20" t="e" vm="29">
        <v>#VALUE!</v>
      </c>
    </row>
    <row r="21" spans="7:9" ht="49.9" customHeight="1" x14ac:dyDescent="0.35">
      <c r="G21">
        <v>20</v>
      </c>
      <c r="H21" t="s">
        <v>38</v>
      </c>
      <c r="I21" t="e" vm="30">
        <v>#VALUE!</v>
      </c>
    </row>
    <row r="22" spans="7:9" ht="49.9" customHeight="1" x14ac:dyDescent="0.35">
      <c r="G22">
        <v>21</v>
      </c>
      <c r="H22" s="12" t="s">
        <v>39</v>
      </c>
      <c r="I22" t="e" vm="31">
        <v>#VALUE!</v>
      </c>
    </row>
    <row r="23" spans="7:9" ht="49.9" customHeight="1" x14ac:dyDescent="0.35">
      <c r="G23">
        <v>22</v>
      </c>
      <c r="H23" s="12" t="s">
        <v>40</v>
      </c>
      <c r="I23" t="e" vm="32">
        <v>#VALUE!</v>
      </c>
    </row>
  </sheetData>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9A54-E0DF-40AC-8D31-D1D47C52ED97}">
  <dimension ref="A1:C5"/>
  <sheetViews>
    <sheetView topLeftCell="A2" workbookViewId="0">
      <selection activeCell="G3" sqref="G3"/>
    </sheetView>
  </sheetViews>
  <sheetFormatPr baseColWidth="10" defaultColWidth="11.453125" defaultRowHeight="14.5" x14ac:dyDescent="0.35"/>
  <cols>
    <col min="2" max="2" width="35.54296875" customWidth="1"/>
  </cols>
  <sheetData>
    <row r="1" spans="1:3" x14ac:dyDescent="0.35">
      <c r="A1" t="s">
        <v>4</v>
      </c>
      <c r="B1" t="s">
        <v>2</v>
      </c>
      <c r="C1" t="s">
        <v>3</v>
      </c>
    </row>
    <row r="2" spans="1:3" x14ac:dyDescent="0.35">
      <c r="A2">
        <v>1</v>
      </c>
      <c r="B2" t="s">
        <v>41</v>
      </c>
      <c r="C2" t="e" vm="33">
        <v>#VALUE!</v>
      </c>
    </row>
    <row r="3" spans="1:3" x14ac:dyDescent="0.35">
      <c r="A3">
        <v>2</v>
      </c>
      <c r="B3" t="s">
        <v>42</v>
      </c>
      <c r="C3" t="e" vm="34">
        <v>#VALUE!</v>
      </c>
    </row>
    <row r="4" spans="1:3" x14ac:dyDescent="0.35">
      <c r="A4">
        <v>3</v>
      </c>
      <c r="B4" t="s">
        <v>43</v>
      </c>
      <c r="C4" t="e" vm="35">
        <v>#VALUE!</v>
      </c>
    </row>
    <row r="5" spans="1:3" x14ac:dyDescent="0.35">
      <c r="A5">
        <v>4</v>
      </c>
      <c r="B5" t="s">
        <v>44</v>
      </c>
      <c r="C5" t="e" vm="36">
        <v>#VALUE!</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E5D7-54EC-4FD1-BC70-38D80DDDC84B}">
  <dimension ref="A1:F6"/>
  <sheetViews>
    <sheetView workbookViewId="0">
      <selection activeCell="G10" sqref="G10"/>
    </sheetView>
  </sheetViews>
  <sheetFormatPr baseColWidth="10" defaultColWidth="11.453125" defaultRowHeight="14.5" x14ac:dyDescent="0.35"/>
  <cols>
    <col min="2" max="2" width="14.81640625" customWidth="1"/>
    <col min="6" max="6" width="29.81640625" customWidth="1"/>
  </cols>
  <sheetData>
    <row r="1" spans="1:6" x14ac:dyDescent="0.35">
      <c r="A1" t="s">
        <v>4</v>
      </c>
      <c r="B1" t="s">
        <v>2</v>
      </c>
      <c r="C1" t="s">
        <v>3</v>
      </c>
      <c r="E1" t="s">
        <v>4</v>
      </c>
      <c r="F1" t="s">
        <v>45</v>
      </c>
    </row>
    <row r="2" spans="1:6" x14ac:dyDescent="0.35">
      <c r="A2">
        <v>1</v>
      </c>
      <c r="B2" t="s">
        <v>46</v>
      </c>
      <c r="C2" t="e" vm="37">
        <v>#VALUE!</v>
      </c>
      <c r="E2">
        <v>1</v>
      </c>
      <c r="F2" t="s">
        <v>47</v>
      </c>
    </row>
    <row r="3" spans="1:6" x14ac:dyDescent="0.35">
      <c r="A3">
        <v>2</v>
      </c>
      <c r="B3" t="s">
        <v>48</v>
      </c>
      <c r="C3" t="e" vm="38">
        <v>#VALUE!</v>
      </c>
      <c r="E3">
        <v>2</v>
      </c>
      <c r="F3" t="s">
        <v>49</v>
      </c>
    </row>
    <row r="4" spans="1:6" x14ac:dyDescent="0.35">
      <c r="A4">
        <v>3</v>
      </c>
      <c r="B4" t="s">
        <v>50</v>
      </c>
      <c r="C4" t="e" vm="39">
        <v>#VALUE!</v>
      </c>
      <c r="E4">
        <v>3</v>
      </c>
      <c r="F4" t="s">
        <v>51</v>
      </c>
    </row>
    <row r="5" spans="1:6" x14ac:dyDescent="0.35">
      <c r="A5">
        <v>4</v>
      </c>
      <c r="B5" t="s">
        <v>52</v>
      </c>
      <c r="C5" t="e" vm="40">
        <v>#VALUE!</v>
      </c>
      <c r="E5">
        <v>4</v>
      </c>
      <c r="F5" t="s">
        <v>53</v>
      </c>
    </row>
    <row r="6" spans="1:6" x14ac:dyDescent="0.35">
      <c r="A6">
        <v>5</v>
      </c>
      <c r="B6" t="s">
        <v>54</v>
      </c>
      <c r="C6" t="e" vm="41">
        <v>#VALUE!</v>
      </c>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F1625-3CBA-43FB-BBB2-B98AF47CA659}">
  <dimension ref="A1:K11"/>
  <sheetViews>
    <sheetView workbookViewId="0">
      <selection activeCell="E10" sqref="E10"/>
    </sheetView>
  </sheetViews>
  <sheetFormatPr baseColWidth="10" defaultColWidth="11.453125" defaultRowHeight="50.15" customHeight="1" x14ac:dyDescent="0.35"/>
  <cols>
    <col min="10" max="10" width="21.81640625" customWidth="1"/>
  </cols>
  <sheetData>
    <row r="1" spans="1:11" ht="14.5" x14ac:dyDescent="0.35">
      <c r="A1" s="39" t="s">
        <v>55</v>
      </c>
      <c r="B1" s="39"/>
      <c r="C1" s="39"/>
      <c r="E1" s="39" t="s">
        <v>56</v>
      </c>
      <c r="F1" s="39"/>
      <c r="G1" s="39"/>
      <c r="I1" s="39" t="s">
        <v>57</v>
      </c>
      <c r="J1" s="39"/>
      <c r="K1" s="39"/>
    </row>
    <row r="2" spans="1:11" ht="14.5" x14ac:dyDescent="0.35">
      <c r="A2" t="s">
        <v>4</v>
      </c>
      <c r="B2" t="s">
        <v>2</v>
      </c>
      <c r="C2" t="s">
        <v>3</v>
      </c>
      <c r="E2" t="s">
        <v>4</v>
      </c>
      <c r="F2" t="s">
        <v>2</v>
      </c>
      <c r="G2" t="s">
        <v>3</v>
      </c>
      <c r="I2" t="s">
        <v>4</v>
      </c>
      <c r="J2" t="s">
        <v>14</v>
      </c>
      <c r="K2" t="s">
        <v>3</v>
      </c>
    </row>
    <row r="3" spans="1:11" ht="50.15" customHeight="1" x14ac:dyDescent="0.35">
      <c r="A3">
        <v>1</v>
      </c>
      <c r="B3" t="s">
        <v>58</v>
      </c>
      <c r="C3" t="e" vm="42">
        <v>#VALUE!</v>
      </c>
      <c r="E3">
        <v>1</v>
      </c>
      <c r="F3" t="s">
        <v>59</v>
      </c>
      <c r="G3" t="e" vm="43">
        <v>#VALUE!</v>
      </c>
      <c r="I3">
        <v>1</v>
      </c>
      <c r="J3" t="s">
        <v>60</v>
      </c>
      <c r="K3" t="e" vm="44">
        <v>#VALUE!</v>
      </c>
    </row>
    <row r="4" spans="1:11" ht="50.15" customHeight="1" x14ac:dyDescent="0.35">
      <c r="A4">
        <v>2</v>
      </c>
      <c r="B4" t="s">
        <v>61</v>
      </c>
      <c r="C4" t="e" vm="45">
        <v>#VALUE!</v>
      </c>
      <c r="E4">
        <v>2</v>
      </c>
      <c r="F4" t="s">
        <v>62</v>
      </c>
      <c r="G4" t="e" vm="46">
        <v>#VALUE!</v>
      </c>
      <c r="I4">
        <v>2</v>
      </c>
      <c r="J4" t="s">
        <v>63</v>
      </c>
      <c r="K4" t="e" vm="47">
        <v>#VALUE!</v>
      </c>
    </row>
    <row r="5" spans="1:11" ht="50.15" customHeight="1" x14ac:dyDescent="0.35">
      <c r="E5">
        <v>3</v>
      </c>
      <c r="F5" t="s">
        <v>64</v>
      </c>
      <c r="G5" t="e" vm="48">
        <v>#VALUE!</v>
      </c>
      <c r="I5">
        <v>3</v>
      </c>
      <c r="J5" t="s">
        <v>65</v>
      </c>
      <c r="K5" t="e" vm="49">
        <v>#VALUE!</v>
      </c>
    </row>
    <row r="6" spans="1:11" ht="50.15" customHeight="1" x14ac:dyDescent="0.35">
      <c r="E6">
        <v>4</v>
      </c>
      <c r="F6" t="s">
        <v>66</v>
      </c>
      <c r="G6" t="e" vm="50">
        <v>#VALUE!</v>
      </c>
      <c r="I6">
        <v>4</v>
      </c>
      <c r="J6" t="s">
        <v>67</v>
      </c>
      <c r="K6" t="e" vm="51">
        <v>#VALUE!</v>
      </c>
    </row>
    <row r="7" spans="1:11" ht="50.15" customHeight="1" x14ac:dyDescent="0.35">
      <c r="E7">
        <v>5</v>
      </c>
      <c r="F7" t="s">
        <v>68</v>
      </c>
      <c r="G7" t="e" vm="52">
        <v>#VALUE!</v>
      </c>
      <c r="I7">
        <v>5</v>
      </c>
      <c r="J7" t="s">
        <v>69</v>
      </c>
      <c r="K7" t="e" vm="53">
        <v>#VALUE!</v>
      </c>
    </row>
    <row r="8" spans="1:11" ht="50.15" customHeight="1" x14ac:dyDescent="0.35">
      <c r="I8">
        <v>6</v>
      </c>
      <c r="J8" t="s">
        <v>70</v>
      </c>
      <c r="K8" t="e" vm="54">
        <v>#VALUE!</v>
      </c>
    </row>
    <row r="9" spans="1:11" ht="50.15" customHeight="1" x14ac:dyDescent="0.35">
      <c r="I9">
        <v>7</v>
      </c>
      <c r="J9" t="s">
        <v>71</v>
      </c>
      <c r="K9" t="e" vm="55">
        <v>#VALUE!</v>
      </c>
    </row>
    <row r="10" spans="1:11" ht="50.15" customHeight="1" x14ac:dyDescent="0.35">
      <c r="I10">
        <v>8</v>
      </c>
      <c r="J10" t="s">
        <v>72</v>
      </c>
      <c r="K10" t="e" vm="56">
        <v>#VALUE!</v>
      </c>
    </row>
    <row r="11" spans="1:11" ht="50.15" customHeight="1" x14ac:dyDescent="0.35">
      <c r="I11">
        <v>9</v>
      </c>
      <c r="J11" t="s">
        <v>73</v>
      </c>
      <c r="K11" t="e" vm="57">
        <v>#VALUE!</v>
      </c>
    </row>
  </sheetData>
  <mergeCells count="3">
    <mergeCell ref="A1:C1"/>
    <mergeCell ref="E1:G1"/>
    <mergeCell ref="I1:K1"/>
  </mergeCells>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D355-937D-42FE-93C8-BD3AE2A1C3CE}">
  <dimension ref="A1:G3"/>
  <sheetViews>
    <sheetView topLeftCell="A1048538" workbookViewId="0">
      <selection activeCell="G3" sqref="G3"/>
    </sheetView>
  </sheetViews>
  <sheetFormatPr baseColWidth="10" defaultColWidth="11.453125" defaultRowHeight="14.5" x14ac:dyDescent="0.35"/>
  <sheetData>
    <row r="1" spans="1:7" x14ac:dyDescent="0.35">
      <c r="A1" s="39" t="s">
        <v>74</v>
      </c>
      <c r="B1" s="39"/>
      <c r="C1" s="39"/>
      <c r="E1" s="39" t="s">
        <v>75</v>
      </c>
      <c r="F1" s="39"/>
      <c r="G1" s="39"/>
    </row>
    <row r="2" spans="1:7" x14ac:dyDescent="0.35">
      <c r="A2" t="s">
        <v>4</v>
      </c>
      <c r="B2" t="s">
        <v>2</v>
      </c>
      <c r="C2" t="s">
        <v>3</v>
      </c>
      <c r="E2" t="s">
        <v>4</v>
      </c>
      <c r="F2" t="s">
        <v>2</v>
      </c>
      <c r="G2" t="s">
        <v>3</v>
      </c>
    </row>
    <row r="3" spans="1:7" x14ac:dyDescent="0.35">
      <c r="A3">
        <v>1</v>
      </c>
      <c r="B3" t="s">
        <v>74</v>
      </c>
      <c r="C3" t="e" vm="58">
        <v>#VALUE!</v>
      </c>
      <c r="E3">
        <v>1</v>
      </c>
      <c r="F3" t="s">
        <v>75</v>
      </c>
      <c r="G3" t="e" vm="59">
        <v>#VALUE!</v>
      </c>
    </row>
  </sheetData>
  <mergeCells count="2">
    <mergeCell ref="A1:C1"/>
    <mergeCell ref="E1:G1"/>
  </mergeCell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D422-634A-450E-8607-181857DC03E1}">
  <dimension ref="A1:Q16"/>
  <sheetViews>
    <sheetView workbookViewId="0">
      <selection activeCell="F8" sqref="F8"/>
    </sheetView>
  </sheetViews>
  <sheetFormatPr baseColWidth="10" defaultColWidth="11.453125" defaultRowHeight="50.15" customHeight="1" x14ac:dyDescent="0.35"/>
  <cols>
    <col min="2" max="2" width="40" customWidth="1"/>
  </cols>
  <sheetData>
    <row r="1" spans="1:17" ht="14.5" x14ac:dyDescent="0.35">
      <c r="A1" s="39" t="s">
        <v>76</v>
      </c>
      <c r="B1" s="39"/>
      <c r="C1" s="39"/>
      <c r="E1" s="39" t="s">
        <v>77</v>
      </c>
      <c r="F1" s="39"/>
      <c r="G1" s="39"/>
      <c r="I1" s="39" t="s">
        <v>78</v>
      </c>
      <c r="J1" s="39"/>
      <c r="K1" s="39"/>
      <c r="M1" t="s">
        <v>79</v>
      </c>
      <c r="O1" s="39" t="s">
        <v>80</v>
      </c>
      <c r="P1" s="39"/>
      <c r="Q1" s="39"/>
    </row>
    <row r="2" spans="1:17" ht="14.5" x14ac:dyDescent="0.35">
      <c r="A2" t="s">
        <v>4</v>
      </c>
      <c r="B2" t="s">
        <v>2</v>
      </c>
      <c r="C2" t="s">
        <v>3</v>
      </c>
      <c r="E2" t="s">
        <v>4</v>
      </c>
      <c r="F2" t="s">
        <v>2</v>
      </c>
      <c r="G2" t="s">
        <v>3</v>
      </c>
      <c r="I2" t="s">
        <v>4</v>
      </c>
      <c r="J2" t="s">
        <v>2</v>
      </c>
      <c r="K2" t="s">
        <v>3</v>
      </c>
      <c r="M2" t="s">
        <v>76</v>
      </c>
      <c r="O2" t="s">
        <v>4</v>
      </c>
      <c r="P2" t="s">
        <v>2</v>
      </c>
      <c r="Q2" t="s">
        <v>3</v>
      </c>
    </row>
    <row r="3" spans="1:17" ht="50.15" customHeight="1" x14ac:dyDescent="0.35">
      <c r="A3">
        <v>1</v>
      </c>
      <c r="B3" t="s">
        <v>81</v>
      </c>
      <c r="C3" t="e" vm="60">
        <v>#VALUE!</v>
      </c>
      <c r="E3">
        <v>1</v>
      </c>
      <c r="F3" t="s">
        <v>82</v>
      </c>
      <c r="G3" t="e" vm="61">
        <v>#VALUE!</v>
      </c>
      <c r="I3">
        <v>1</v>
      </c>
      <c r="J3" t="s">
        <v>83</v>
      </c>
      <c r="K3" t="e" vm="62">
        <v>#VALUE!</v>
      </c>
      <c r="M3" t="s">
        <v>82</v>
      </c>
      <c r="O3">
        <v>1</v>
      </c>
      <c r="P3" t="s">
        <v>80</v>
      </c>
      <c r="Q3" s="1" t="e" vm="63">
        <v>#VALUE!</v>
      </c>
    </row>
    <row r="4" spans="1:17" ht="50.15" customHeight="1" x14ac:dyDescent="0.35">
      <c r="A4">
        <v>2</v>
      </c>
      <c r="B4" t="s">
        <v>84</v>
      </c>
      <c r="C4" t="e" vm="64">
        <v>#VALUE!</v>
      </c>
      <c r="I4">
        <v>2</v>
      </c>
      <c r="J4" t="s">
        <v>85</v>
      </c>
      <c r="K4" t="e" vm="65">
        <v>#VALUE!</v>
      </c>
      <c r="M4" t="s">
        <v>80</v>
      </c>
    </row>
    <row r="5" spans="1:17" ht="50.15" customHeight="1" x14ac:dyDescent="0.35">
      <c r="A5">
        <v>3</v>
      </c>
      <c r="B5" t="s">
        <v>86</v>
      </c>
      <c r="C5" t="e" vm="66">
        <v>#VALUE!</v>
      </c>
    </row>
    <row r="6" spans="1:17" ht="50.15" customHeight="1" x14ac:dyDescent="0.35">
      <c r="A6">
        <v>4</v>
      </c>
      <c r="B6" t="s">
        <v>87</v>
      </c>
      <c r="C6" t="e" vm="67">
        <v>#VALUE!</v>
      </c>
    </row>
    <row r="7" spans="1:17" ht="50.15" customHeight="1" x14ac:dyDescent="0.35">
      <c r="A7">
        <v>5</v>
      </c>
      <c r="B7" t="s">
        <v>88</v>
      </c>
      <c r="C7" t="e" vm="68">
        <v>#VALUE!</v>
      </c>
    </row>
    <row r="8" spans="1:17" ht="50.15" customHeight="1" x14ac:dyDescent="0.35">
      <c r="A8">
        <v>6</v>
      </c>
      <c r="B8" t="s">
        <v>89</v>
      </c>
      <c r="C8" t="e" vm="69">
        <v>#VALUE!</v>
      </c>
    </row>
    <row r="9" spans="1:17" ht="50.15" customHeight="1" x14ac:dyDescent="0.35">
      <c r="A9">
        <v>7</v>
      </c>
      <c r="B9" t="s">
        <v>90</v>
      </c>
      <c r="C9" t="e" vm="70">
        <v>#VALUE!</v>
      </c>
    </row>
    <row r="10" spans="1:17" ht="50.15" customHeight="1" x14ac:dyDescent="0.35">
      <c r="A10">
        <v>8</v>
      </c>
      <c r="B10" t="s">
        <v>91</v>
      </c>
      <c r="C10" t="e" vm="71">
        <v>#VALUE!</v>
      </c>
    </row>
    <row r="11" spans="1:17" ht="50.15" customHeight="1" x14ac:dyDescent="0.35">
      <c r="A11">
        <v>9</v>
      </c>
      <c r="B11" t="s">
        <v>92</v>
      </c>
      <c r="C11" t="e" vm="72">
        <v>#VALUE!</v>
      </c>
    </row>
    <row r="12" spans="1:17" ht="50.15" customHeight="1" x14ac:dyDescent="0.35">
      <c r="A12">
        <v>10</v>
      </c>
      <c r="B12" t="s">
        <v>93</v>
      </c>
      <c r="C12" t="e" vm="73">
        <v>#VALUE!</v>
      </c>
    </row>
    <row r="13" spans="1:17" ht="50.15" customHeight="1" x14ac:dyDescent="0.35">
      <c r="A13">
        <v>11</v>
      </c>
      <c r="B13" t="s">
        <v>94</v>
      </c>
      <c r="C13" t="e" vm="74">
        <v>#VALUE!</v>
      </c>
    </row>
    <row r="14" spans="1:17" ht="50.15" customHeight="1" x14ac:dyDescent="0.35">
      <c r="A14">
        <v>12</v>
      </c>
      <c r="B14" t="s">
        <v>95</v>
      </c>
      <c r="C14" t="e" vm="75">
        <v>#VALUE!</v>
      </c>
    </row>
    <row r="15" spans="1:17" ht="50.15" customHeight="1" x14ac:dyDescent="0.35">
      <c r="A15">
        <v>13</v>
      </c>
      <c r="B15" t="s">
        <v>96</v>
      </c>
      <c r="C15" t="e" vm="76">
        <v>#VALUE!</v>
      </c>
    </row>
    <row r="16" spans="1:17" ht="50.15" customHeight="1" x14ac:dyDescent="0.35">
      <c r="A16">
        <v>14</v>
      </c>
      <c r="B16" t="s">
        <v>97</v>
      </c>
      <c r="C16" t="e" vm="77">
        <v>#VALUE!</v>
      </c>
    </row>
  </sheetData>
  <mergeCells count="4">
    <mergeCell ref="A1:C1"/>
    <mergeCell ref="E1:G1"/>
    <mergeCell ref="I1:K1"/>
    <mergeCell ref="O1:Q1"/>
  </mergeCells>
  <pageMargins left="0.7" right="0.7" top="0.75" bottom="0.75" header="0.3" footer="0.3"/>
  <tableParts count="5">
    <tablePart r:id="rId1"/>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D35F-B170-48D9-BB81-57200AB60131}">
  <dimension ref="A1:K6"/>
  <sheetViews>
    <sheetView topLeftCell="A3" workbookViewId="0">
      <selection activeCell="G3" sqref="G3"/>
    </sheetView>
  </sheetViews>
  <sheetFormatPr baseColWidth="10" defaultColWidth="11.453125" defaultRowHeight="49.9" customHeight="1" x14ac:dyDescent="0.35"/>
  <cols>
    <col min="1" max="1" width="8.7265625" customWidth="1"/>
    <col min="2" max="2" width="19.26953125" customWidth="1"/>
    <col min="5" max="5" width="8.7265625" customWidth="1"/>
    <col min="6" max="6" width="19.7265625" customWidth="1"/>
    <col min="9" max="9" width="8.7265625" customWidth="1"/>
    <col min="10" max="10" width="14.26953125" customWidth="1"/>
  </cols>
  <sheetData>
    <row r="1" spans="1:11" ht="14.5" x14ac:dyDescent="0.35">
      <c r="A1" s="39" t="s">
        <v>98</v>
      </c>
      <c r="B1" s="39"/>
      <c r="C1" s="39"/>
      <c r="E1" s="39" t="s">
        <v>99</v>
      </c>
      <c r="F1" s="39"/>
      <c r="G1" s="39"/>
      <c r="I1" s="39" t="s">
        <v>100</v>
      </c>
      <c r="J1" s="39"/>
      <c r="K1" s="39"/>
    </row>
    <row r="2" spans="1:11" ht="14.5" x14ac:dyDescent="0.35">
      <c r="A2" t="s">
        <v>4</v>
      </c>
      <c r="B2" t="s">
        <v>2</v>
      </c>
      <c r="C2" t="s">
        <v>3</v>
      </c>
      <c r="E2" t="s">
        <v>4</v>
      </c>
      <c r="F2" t="s">
        <v>2</v>
      </c>
      <c r="G2" t="s">
        <v>3</v>
      </c>
      <c r="I2" t="s">
        <v>4</v>
      </c>
      <c r="J2" t="s">
        <v>2</v>
      </c>
      <c r="K2" t="s">
        <v>3</v>
      </c>
    </row>
    <row r="3" spans="1:11" ht="49.9" customHeight="1" x14ac:dyDescent="0.35">
      <c r="A3">
        <v>1</v>
      </c>
      <c r="B3" t="s">
        <v>101</v>
      </c>
      <c r="C3" t="e" vm="78">
        <v>#VALUE!</v>
      </c>
      <c r="E3">
        <v>1</v>
      </c>
      <c r="F3" t="s">
        <v>102</v>
      </c>
      <c r="G3" t="e" vm="79">
        <v>#VALUE!</v>
      </c>
      <c r="I3">
        <v>1</v>
      </c>
      <c r="J3" t="s">
        <v>102</v>
      </c>
      <c r="K3" t="e" vm="80">
        <v>#VALUE!</v>
      </c>
    </row>
    <row r="4" spans="1:11" ht="49.9" customHeight="1" x14ac:dyDescent="0.35">
      <c r="A4">
        <v>2</v>
      </c>
      <c r="B4" t="s">
        <v>103</v>
      </c>
      <c r="C4" t="e" vm="81">
        <v>#VALUE!</v>
      </c>
      <c r="E4">
        <v>2</v>
      </c>
      <c r="F4" t="s">
        <v>104</v>
      </c>
      <c r="G4" t="e" vm="82">
        <v>#VALUE!</v>
      </c>
      <c r="I4">
        <v>2</v>
      </c>
      <c r="J4" t="s">
        <v>105</v>
      </c>
      <c r="K4" t="e" vm="83">
        <v>#VALUE!</v>
      </c>
    </row>
    <row r="5" spans="1:11" ht="49.9" customHeight="1" x14ac:dyDescent="0.35">
      <c r="A5">
        <v>3</v>
      </c>
      <c r="B5" t="s">
        <v>106</v>
      </c>
      <c r="C5" t="e" vm="84">
        <v>#VALUE!</v>
      </c>
      <c r="E5">
        <v>3</v>
      </c>
      <c r="F5" t="s">
        <v>105</v>
      </c>
      <c r="G5" t="e" vm="85">
        <v>#VALUE!</v>
      </c>
    </row>
    <row r="6" spans="1:11" ht="49.9" customHeight="1" x14ac:dyDescent="0.35">
      <c r="E6">
        <v>4</v>
      </c>
      <c r="F6" t="s">
        <v>107</v>
      </c>
      <c r="G6" t="e" vm="86">
        <v>#VALUE!</v>
      </c>
    </row>
  </sheetData>
  <mergeCells count="3">
    <mergeCell ref="A1:C1"/>
    <mergeCell ref="E1:G1"/>
    <mergeCell ref="I1:K1"/>
  </mergeCells>
  <pageMargins left="0.7" right="0.7" top="0.75" bottom="0.75" header="0.3" footer="0.3"/>
  <tableParts count="3">
    <tablePart r:id="rId1"/>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DAB80-FA56-4E0D-A48A-B080944BCABC}">
  <dimension ref="A1:C2"/>
  <sheetViews>
    <sheetView workbookViewId="0">
      <selection activeCell="G3" sqref="G3"/>
    </sheetView>
  </sheetViews>
  <sheetFormatPr baseColWidth="10" defaultColWidth="11.453125" defaultRowHeight="14.5" x14ac:dyDescent="0.35"/>
  <sheetData>
    <row r="1" spans="1:3" x14ac:dyDescent="0.35">
      <c r="A1" t="s">
        <v>4</v>
      </c>
      <c r="B1" t="s">
        <v>2</v>
      </c>
      <c r="C1" t="s">
        <v>3</v>
      </c>
    </row>
    <row r="2" spans="1:3" x14ac:dyDescent="0.35">
      <c r="A2">
        <v>1</v>
      </c>
      <c r="B2" t="s">
        <v>108</v>
      </c>
      <c r="C2" t="e" vm="87">
        <v>#VALUE!</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6A0F-9545-4CF6-8DA7-C487048B58C0}">
  <dimension ref="A1:G10"/>
  <sheetViews>
    <sheetView workbookViewId="0">
      <selection activeCell="G3" sqref="G3"/>
    </sheetView>
  </sheetViews>
  <sheetFormatPr baseColWidth="10" defaultColWidth="11.453125" defaultRowHeight="14.5" x14ac:dyDescent="0.35"/>
  <cols>
    <col min="6" max="6" width="30" customWidth="1"/>
  </cols>
  <sheetData>
    <row r="1" spans="1:7" x14ac:dyDescent="0.35">
      <c r="A1" t="s">
        <v>4</v>
      </c>
      <c r="B1" t="s">
        <v>2</v>
      </c>
      <c r="C1" t="s">
        <v>3</v>
      </c>
      <c r="E1" t="s">
        <v>4</v>
      </c>
      <c r="F1" t="s">
        <v>2</v>
      </c>
      <c r="G1" t="s">
        <v>3</v>
      </c>
    </row>
    <row r="2" spans="1:7" ht="49.9" customHeight="1" x14ac:dyDescent="0.35">
      <c r="A2">
        <v>1</v>
      </c>
      <c r="B2" t="s">
        <v>109</v>
      </c>
      <c r="C2" t="e" vm="88">
        <v>#VALUE!</v>
      </c>
      <c r="E2">
        <v>1</v>
      </c>
      <c r="F2" t="s">
        <v>110</v>
      </c>
      <c r="G2" s="1" t="e" vm="89">
        <v>#VALUE!</v>
      </c>
    </row>
    <row r="3" spans="1:7" ht="49.9" customHeight="1" x14ac:dyDescent="0.35">
      <c r="A3">
        <v>2</v>
      </c>
      <c r="B3" t="s">
        <v>111</v>
      </c>
      <c r="C3" t="e" vm="90">
        <v>#VALUE!</v>
      </c>
      <c r="E3">
        <v>2</v>
      </c>
      <c r="F3" t="s">
        <v>112</v>
      </c>
      <c r="G3" s="1" t="e" vm="91">
        <v>#VALUE!</v>
      </c>
    </row>
    <row r="4" spans="1:7" ht="49.9" customHeight="1" x14ac:dyDescent="0.35">
      <c r="A4">
        <v>3</v>
      </c>
      <c r="B4" t="s">
        <v>113</v>
      </c>
      <c r="C4" t="e" vm="92">
        <v>#VALUE!</v>
      </c>
      <c r="E4">
        <v>3</v>
      </c>
      <c r="F4" t="s">
        <v>114</v>
      </c>
      <c r="G4" s="1" t="e" vm="93">
        <v>#VALUE!</v>
      </c>
    </row>
    <row r="5" spans="1:7" ht="49.9" customHeight="1" x14ac:dyDescent="0.35">
      <c r="A5">
        <v>4</v>
      </c>
      <c r="B5" t="s">
        <v>115</v>
      </c>
      <c r="C5" t="e" vm="94">
        <v>#VALUE!</v>
      </c>
    </row>
    <row r="6" spans="1:7" ht="49.9" customHeight="1" x14ac:dyDescent="0.35">
      <c r="A6">
        <v>5</v>
      </c>
      <c r="B6" t="s">
        <v>116</v>
      </c>
      <c r="C6" t="e" vm="95">
        <v>#VALUE!</v>
      </c>
    </row>
    <row r="7" spans="1:7" ht="49.9" customHeight="1" x14ac:dyDescent="0.35"/>
    <row r="8" spans="1:7" ht="49.9" customHeight="1" x14ac:dyDescent="0.35"/>
    <row r="9" spans="1:7" ht="49.9" customHeight="1" x14ac:dyDescent="0.35"/>
    <row r="10" spans="1:7" ht="49.9" customHeight="1" x14ac:dyDescent="0.35"/>
  </sheetData>
  <pageMargins left="0.7" right="0.7" top="0.75" bottom="0.75" header="0.3" footer="0.3"/>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71F57-02F3-455A-A274-965D33DBD1B3}">
  <dimension ref="A1:G5"/>
  <sheetViews>
    <sheetView workbookViewId="0">
      <selection activeCell="M7" sqref="M7"/>
    </sheetView>
  </sheetViews>
  <sheetFormatPr baseColWidth="10" defaultColWidth="11.453125" defaultRowHeight="49.9" customHeight="1" x14ac:dyDescent="0.35"/>
  <cols>
    <col min="2" max="2" width="24.81640625" customWidth="1"/>
    <col min="3" max="3" width="15.7265625" customWidth="1"/>
    <col min="6" max="6" width="23.1796875" customWidth="1"/>
  </cols>
  <sheetData>
    <row r="1" spans="1:7" ht="49.9" customHeight="1" x14ac:dyDescent="0.35">
      <c r="A1" t="s">
        <v>4</v>
      </c>
      <c r="B1" t="s">
        <v>2</v>
      </c>
      <c r="C1" t="s">
        <v>3</v>
      </c>
      <c r="E1" t="s">
        <v>4</v>
      </c>
      <c r="F1" t="s">
        <v>14</v>
      </c>
      <c r="G1" t="s">
        <v>3</v>
      </c>
    </row>
    <row r="2" spans="1:7" ht="49.9" customHeight="1" x14ac:dyDescent="0.35">
      <c r="A2">
        <v>1</v>
      </c>
      <c r="B2" t="s">
        <v>117</v>
      </c>
      <c r="C2" t="e" vm="96">
        <v>#VALUE!</v>
      </c>
      <c r="E2">
        <v>1</v>
      </c>
      <c r="F2" t="s">
        <v>60</v>
      </c>
      <c r="G2" t="e" vm="97">
        <v>#VALUE!</v>
      </c>
    </row>
    <row r="3" spans="1:7" ht="49.9" customHeight="1" x14ac:dyDescent="0.35">
      <c r="A3">
        <v>2</v>
      </c>
      <c r="B3" t="s">
        <v>118</v>
      </c>
      <c r="C3" t="e" vm="98">
        <v>#VALUE!</v>
      </c>
      <c r="E3">
        <v>2</v>
      </c>
      <c r="F3" t="s">
        <v>63</v>
      </c>
      <c r="G3" t="e" vm="99">
        <v>#VALUE!</v>
      </c>
    </row>
    <row r="4" spans="1:7" ht="49.9" customHeight="1" x14ac:dyDescent="0.35">
      <c r="A4">
        <v>3</v>
      </c>
      <c r="B4" t="s">
        <v>119</v>
      </c>
      <c r="C4" t="e" vm="100">
        <v>#VALUE!</v>
      </c>
      <c r="E4">
        <v>3</v>
      </c>
      <c r="F4" t="s">
        <v>120</v>
      </c>
      <c r="G4" t="e" vm="101">
        <v>#VALUE!</v>
      </c>
    </row>
    <row r="5" spans="1:7" ht="49.9" customHeight="1" x14ac:dyDescent="0.35">
      <c r="A5">
        <v>4</v>
      </c>
      <c r="B5" t="s">
        <v>121</v>
      </c>
      <c r="C5" t="e" vm="102">
        <v>#VALUE!</v>
      </c>
      <c r="E5">
        <v>4</v>
      </c>
      <c r="F5" s="24" t="s">
        <v>122</v>
      </c>
      <c r="G5" t="e" vm="103">
        <v>#VALUE!</v>
      </c>
    </row>
  </sheetData>
  <pageMargins left="0.7" right="0.7" top="0.75" bottom="0.75" header="0.3" footer="0.3"/>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4285-6A3F-4767-80E7-2C063A0B7E52}">
  <dimension ref="A1:C3"/>
  <sheetViews>
    <sheetView workbookViewId="0">
      <selection activeCell="B4" sqref="B4"/>
    </sheetView>
  </sheetViews>
  <sheetFormatPr baseColWidth="10" defaultColWidth="11.453125" defaultRowHeight="14.5" x14ac:dyDescent="0.35"/>
  <cols>
    <col min="2" max="2" width="47.54296875" bestFit="1" customWidth="1"/>
  </cols>
  <sheetData>
    <row r="1" spans="1:3" x14ac:dyDescent="0.35">
      <c r="A1" t="s">
        <v>4</v>
      </c>
      <c r="B1" t="s">
        <v>2</v>
      </c>
      <c r="C1" t="s">
        <v>3</v>
      </c>
    </row>
    <row r="2" spans="1:3" x14ac:dyDescent="0.35">
      <c r="A2">
        <v>1</v>
      </c>
      <c r="B2" t="s">
        <v>123</v>
      </c>
      <c r="C2" t="e" vm="104">
        <v>#VALUE!</v>
      </c>
    </row>
    <row r="3" spans="1:3" x14ac:dyDescent="0.35">
      <c r="A3">
        <v>2</v>
      </c>
      <c r="B3" t="s">
        <v>124</v>
      </c>
      <c r="C3" t="e" vm="105">
        <v>#VALUE!</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6EB7-A3D7-432B-A795-65E657F04F96}">
  <dimension ref="A1:E9"/>
  <sheetViews>
    <sheetView workbookViewId="0">
      <selection activeCell="G8" sqref="G8"/>
    </sheetView>
  </sheetViews>
  <sheetFormatPr baseColWidth="10" defaultColWidth="11.453125" defaultRowHeight="14.5" x14ac:dyDescent="0.35"/>
  <sheetData>
    <row r="1" spans="1:5" x14ac:dyDescent="0.35">
      <c r="A1" t="s">
        <v>4</v>
      </c>
      <c r="B1" t="s">
        <v>125</v>
      </c>
      <c r="C1" t="s">
        <v>3</v>
      </c>
      <c r="E1" t="s">
        <v>126</v>
      </c>
    </row>
    <row r="2" spans="1:5" x14ac:dyDescent="0.35">
      <c r="A2">
        <v>1</v>
      </c>
      <c r="B2" t="s">
        <v>127</v>
      </c>
      <c r="C2" t="e" vm="106">
        <v>#VALUE!</v>
      </c>
      <c r="E2" t="s">
        <v>127</v>
      </c>
    </row>
    <row r="3" spans="1:5" x14ac:dyDescent="0.35">
      <c r="A3">
        <v>2</v>
      </c>
      <c r="B3" t="s">
        <v>128</v>
      </c>
      <c r="C3" t="e" vm="107">
        <v>#VALUE!</v>
      </c>
      <c r="E3" t="s">
        <v>128</v>
      </c>
    </row>
    <row r="4" spans="1:5" ht="29" x14ac:dyDescent="0.35">
      <c r="A4">
        <v>3</v>
      </c>
      <c r="B4" s="24" t="s">
        <v>129</v>
      </c>
      <c r="C4" s="1" t="e" vm="108">
        <v>#VALUE!</v>
      </c>
      <c r="E4" t="s">
        <v>130</v>
      </c>
    </row>
    <row r="5" spans="1:5" ht="29" x14ac:dyDescent="0.35">
      <c r="A5">
        <v>4</v>
      </c>
      <c r="B5" s="24" t="s">
        <v>131</v>
      </c>
      <c r="C5" s="1" t="e" vm="109">
        <v>#VALUE!</v>
      </c>
      <c r="E5" t="s">
        <v>132</v>
      </c>
    </row>
    <row r="6" spans="1:5" ht="29" x14ac:dyDescent="0.35">
      <c r="A6">
        <v>5</v>
      </c>
      <c r="B6" s="24" t="s">
        <v>133</v>
      </c>
      <c r="C6" s="1" t="e" vm="110">
        <v>#VALUE!</v>
      </c>
    </row>
    <row r="7" spans="1:5" ht="43.5" x14ac:dyDescent="0.35">
      <c r="A7">
        <v>6</v>
      </c>
      <c r="B7" s="24" t="s">
        <v>134</v>
      </c>
      <c r="C7" s="1" t="e" vm="111">
        <v>#VALUE!</v>
      </c>
    </row>
    <row r="8" spans="1:5" ht="29" x14ac:dyDescent="0.35">
      <c r="A8">
        <v>7</v>
      </c>
      <c r="B8" s="24" t="s">
        <v>135</v>
      </c>
      <c r="C8" s="1" t="e" vm="112">
        <v>#VALUE!</v>
      </c>
    </row>
    <row r="9" spans="1:5" x14ac:dyDescent="0.35">
      <c r="A9">
        <v>8</v>
      </c>
      <c r="B9" t="s">
        <v>132</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34C5-CF5F-4181-96C3-F93060472F85}">
  <dimension ref="A1:K20"/>
  <sheetViews>
    <sheetView workbookViewId="0">
      <selection activeCell="I10" sqref="I10"/>
    </sheetView>
  </sheetViews>
  <sheetFormatPr baseColWidth="10" defaultColWidth="11.453125" defaultRowHeight="14.5" x14ac:dyDescent="0.35"/>
  <cols>
    <col min="2" max="2" width="23.453125" customWidth="1"/>
  </cols>
  <sheetData>
    <row r="1" spans="1:11" x14ac:dyDescent="0.35">
      <c r="A1" s="39" t="s">
        <v>136</v>
      </c>
      <c r="B1" s="39"/>
      <c r="C1" s="39"/>
      <c r="E1" s="39" t="s">
        <v>137</v>
      </c>
      <c r="F1" s="39"/>
      <c r="G1" s="39"/>
    </row>
    <row r="2" spans="1:11" x14ac:dyDescent="0.35">
      <c r="A2" t="s">
        <v>4</v>
      </c>
      <c r="B2" t="s">
        <v>2</v>
      </c>
      <c r="C2" t="s">
        <v>3</v>
      </c>
      <c r="E2" t="s">
        <v>4</v>
      </c>
      <c r="F2" t="s">
        <v>2</v>
      </c>
      <c r="G2" t="s">
        <v>3</v>
      </c>
      <c r="I2" t="s">
        <v>4</v>
      </c>
      <c r="J2" t="s">
        <v>2</v>
      </c>
      <c r="K2" t="s">
        <v>3</v>
      </c>
    </row>
    <row r="3" spans="1:11" ht="60.75" customHeight="1" x14ac:dyDescent="0.35">
      <c r="A3">
        <v>1</v>
      </c>
      <c r="B3" s="24" t="s">
        <v>138</v>
      </c>
      <c r="C3" t="e" vm="113">
        <v>#VALUE!</v>
      </c>
      <c r="E3">
        <v>1</v>
      </c>
      <c r="F3" s="24" t="s">
        <v>139</v>
      </c>
      <c r="G3" t="e" vm="88">
        <v>#VALUE!</v>
      </c>
      <c r="I3">
        <v>1</v>
      </c>
      <c r="J3" s="24" t="s">
        <v>129</v>
      </c>
      <c r="K3" s="1" t="e" vm="108">
        <v>#VALUE!</v>
      </c>
    </row>
    <row r="4" spans="1:11" ht="50.15" customHeight="1" x14ac:dyDescent="0.35">
      <c r="A4">
        <v>2</v>
      </c>
      <c r="B4" s="24" t="s">
        <v>140</v>
      </c>
      <c r="C4" t="e" vm="114">
        <v>#VALUE!</v>
      </c>
      <c r="E4">
        <v>2</v>
      </c>
      <c r="F4" s="24" t="s">
        <v>138</v>
      </c>
      <c r="G4" t="e" vm="113">
        <v>#VALUE!</v>
      </c>
      <c r="I4">
        <v>2</v>
      </c>
      <c r="J4" s="24" t="s">
        <v>131</v>
      </c>
      <c r="K4" s="1" t="e" vm="109">
        <v>#VALUE!</v>
      </c>
    </row>
    <row r="5" spans="1:11" ht="50.15" customHeight="1" x14ac:dyDescent="0.35">
      <c r="A5">
        <v>3</v>
      </c>
      <c r="B5" s="24" t="s">
        <v>129</v>
      </c>
      <c r="C5" s="1" t="e" vm="108">
        <v>#VALUE!</v>
      </c>
      <c r="E5">
        <v>3</v>
      </c>
      <c r="F5" s="24" t="s">
        <v>140</v>
      </c>
      <c r="G5" t="e" vm="114">
        <v>#VALUE!</v>
      </c>
      <c r="I5">
        <v>3</v>
      </c>
      <c r="J5" s="24" t="s">
        <v>133</v>
      </c>
      <c r="K5" s="1" t="e" vm="110">
        <v>#VALUE!</v>
      </c>
    </row>
    <row r="6" spans="1:11" ht="50.15" customHeight="1" x14ac:dyDescent="0.35">
      <c r="A6">
        <v>4</v>
      </c>
      <c r="B6" s="24" t="s">
        <v>131</v>
      </c>
      <c r="C6" s="1" t="e" vm="109">
        <v>#VALUE!</v>
      </c>
      <c r="E6">
        <v>4</v>
      </c>
      <c r="F6" s="24" t="s">
        <v>129</v>
      </c>
      <c r="G6" s="1" t="e" vm="108">
        <v>#VALUE!</v>
      </c>
      <c r="I6">
        <v>4</v>
      </c>
      <c r="J6" s="24" t="s">
        <v>134</v>
      </c>
      <c r="K6" s="1" t="e" vm="111">
        <v>#VALUE!</v>
      </c>
    </row>
    <row r="7" spans="1:11" ht="50.15" customHeight="1" x14ac:dyDescent="0.35">
      <c r="A7">
        <v>5</v>
      </c>
      <c r="B7" s="24" t="s">
        <v>133</v>
      </c>
      <c r="C7" s="1" t="e" vm="110">
        <v>#VALUE!</v>
      </c>
      <c r="E7">
        <v>5</v>
      </c>
      <c r="F7" s="24" t="s">
        <v>131</v>
      </c>
      <c r="G7" s="1" t="e" vm="109">
        <v>#VALUE!</v>
      </c>
      <c r="I7">
        <v>5</v>
      </c>
      <c r="J7" s="24" t="s">
        <v>135</v>
      </c>
      <c r="K7" s="1" t="e" vm="112">
        <v>#VALUE!</v>
      </c>
    </row>
    <row r="8" spans="1:11" ht="50.15" customHeight="1" x14ac:dyDescent="0.35">
      <c r="A8">
        <v>6</v>
      </c>
      <c r="B8" s="24" t="s">
        <v>134</v>
      </c>
      <c r="C8" s="1" t="e" vm="111">
        <v>#VALUE!</v>
      </c>
      <c r="E8">
        <v>6</v>
      </c>
      <c r="F8" s="24" t="s">
        <v>133</v>
      </c>
      <c r="G8" s="1" t="e" vm="110">
        <v>#VALUE!</v>
      </c>
    </row>
    <row r="9" spans="1:11" ht="50.15" customHeight="1" x14ac:dyDescent="0.35">
      <c r="A9">
        <v>7</v>
      </c>
      <c r="B9" s="24" t="s">
        <v>135</v>
      </c>
      <c r="C9" s="1" t="e" vm="112">
        <v>#VALUE!</v>
      </c>
      <c r="E9">
        <v>7</v>
      </c>
      <c r="F9" s="24" t="s">
        <v>134</v>
      </c>
      <c r="G9" s="1" t="e" vm="111">
        <v>#VALUE!</v>
      </c>
    </row>
    <row r="10" spans="1:11" ht="50.15" customHeight="1" x14ac:dyDescent="0.35">
      <c r="A10">
        <v>8</v>
      </c>
      <c r="B10" s="24" t="s">
        <v>141</v>
      </c>
      <c r="E10">
        <v>8</v>
      </c>
      <c r="F10" s="24" t="s">
        <v>135</v>
      </c>
      <c r="G10" s="1" t="e" vm="112">
        <v>#VALUE!</v>
      </c>
    </row>
    <row r="11" spans="1:11" ht="50.15" customHeight="1" x14ac:dyDescent="0.35">
      <c r="E11">
        <v>9</v>
      </c>
      <c r="F11" s="24" t="s">
        <v>141</v>
      </c>
    </row>
    <row r="12" spans="1:11" ht="50.15" customHeight="1" x14ac:dyDescent="0.35">
      <c r="F12" s="24"/>
    </row>
    <row r="13" spans="1:11" ht="50.15" customHeight="1" x14ac:dyDescent="0.35"/>
    <row r="14" spans="1:11" ht="50.15" customHeight="1" x14ac:dyDescent="0.35"/>
    <row r="15" spans="1:11" ht="50.15" customHeight="1" x14ac:dyDescent="0.35"/>
    <row r="16" spans="1:11" ht="50.15" customHeight="1" x14ac:dyDescent="0.35"/>
    <row r="17" ht="50.15" customHeight="1" x14ac:dyDescent="0.35"/>
    <row r="18" ht="50.15" customHeight="1" x14ac:dyDescent="0.35"/>
    <row r="19" ht="50.15" customHeight="1" x14ac:dyDescent="0.35"/>
    <row r="20" ht="50.15" customHeight="1" x14ac:dyDescent="0.35"/>
  </sheetData>
  <mergeCells count="2">
    <mergeCell ref="A1:C1"/>
    <mergeCell ref="E1:G1"/>
  </mergeCells>
  <pageMargins left="0.7" right="0.7" top="0.75" bottom="0.75" header="0.3" footer="0.3"/>
  <tableParts count="3">
    <tablePart r:id="rId1"/>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7259-1EE4-451F-97FE-839372007FD6}">
  <dimension ref="A1:G7"/>
  <sheetViews>
    <sheetView workbookViewId="0">
      <selection activeCell="I12" sqref="I12"/>
    </sheetView>
  </sheetViews>
  <sheetFormatPr baseColWidth="10" defaultColWidth="11.453125" defaultRowHeight="14.5" x14ac:dyDescent="0.35"/>
  <cols>
    <col min="1" max="1" width="17.7265625" bestFit="1" customWidth="1"/>
  </cols>
  <sheetData>
    <row r="1" spans="1:7" x14ac:dyDescent="0.35">
      <c r="A1" t="s">
        <v>142</v>
      </c>
      <c r="C1" t="s">
        <v>143</v>
      </c>
      <c r="F1" t="s">
        <v>144</v>
      </c>
    </row>
    <row r="2" spans="1:7" x14ac:dyDescent="0.35">
      <c r="A2" t="s">
        <v>145</v>
      </c>
      <c r="C2" t="s">
        <v>4</v>
      </c>
      <c r="D2" t="s">
        <v>2</v>
      </c>
      <c r="F2" t="s">
        <v>4</v>
      </c>
      <c r="G2" t="s">
        <v>2</v>
      </c>
    </row>
    <row r="3" spans="1:7" x14ac:dyDescent="0.35">
      <c r="A3" t="s">
        <v>146</v>
      </c>
      <c r="C3">
        <v>1</v>
      </c>
      <c r="D3" t="s">
        <v>147</v>
      </c>
      <c r="F3">
        <v>1</v>
      </c>
      <c r="G3" t="s">
        <v>109</v>
      </c>
    </row>
    <row r="4" spans="1:7" x14ac:dyDescent="0.35">
      <c r="A4" t="s">
        <v>148</v>
      </c>
      <c r="C4">
        <v>2</v>
      </c>
      <c r="D4" t="s">
        <v>128</v>
      </c>
      <c r="F4">
        <v>2</v>
      </c>
      <c r="G4" t="s">
        <v>111</v>
      </c>
    </row>
    <row r="5" spans="1:7" x14ac:dyDescent="0.35">
      <c r="C5">
        <v>3</v>
      </c>
      <c r="D5" t="s">
        <v>130</v>
      </c>
      <c r="F5">
        <v>3</v>
      </c>
      <c r="G5" t="s">
        <v>113</v>
      </c>
    </row>
    <row r="6" spans="1:7" x14ac:dyDescent="0.35">
      <c r="C6">
        <v>4</v>
      </c>
      <c r="D6" t="s">
        <v>149</v>
      </c>
      <c r="F6">
        <v>4</v>
      </c>
      <c r="G6" t="s">
        <v>115</v>
      </c>
    </row>
    <row r="7" spans="1:7" x14ac:dyDescent="0.35">
      <c r="C7">
        <v>5</v>
      </c>
      <c r="D7" t="s">
        <v>150</v>
      </c>
      <c r="F7">
        <v>5</v>
      </c>
      <c r="G7" t="s">
        <v>116</v>
      </c>
    </row>
  </sheetData>
  <pageMargins left="0.7" right="0.7" top="0.75" bottom="0.75" header="0.3" footer="0.3"/>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175A1-D3A2-4043-B8EA-958B226B5B55}">
  <dimension ref="A1:Q44"/>
  <sheetViews>
    <sheetView topLeftCell="A34" workbookViewId="0">
      <selection activeCell="O2" sqref="O2"/>
    </sheetView>
  </sheetViews>
  <sheetFormatPr baseColWidth="10" defaultColWidth="11.453125" defaultRowHeight="49.9" customHeight="1" x14ac:dyDescent="0.35"/>
  <cols>
    <col min="2" max="2" width="12.26953125" customWidth="1"/>
    <col min="6" max="6" width="12.81640625" customWidth="1"/>
    <col min="10" max="10" width="13.26953125" customWidth="1"/>
  </cols>
  <sheetData>
    <row r="1" spans="1:17" ht="14.5" x14ac:dyDescent="0.35">
      <c r="A1" s="39" t="s">
        <v>61</v>
      </c>
      <c r="B1" s="39"/>
      <c r="C1" s="39"/>
      <c r="E1" s="39" t="s">
        <v>151</v>
      </c>
      <c r="F1" s="39"/>
      <c r="G1" s="39"/>
      <c r="I1" s="39" t="s">
        <v>152</v>
      </c>
      <c r="J1" s="39"/>
      <c r="K1" s="39"/>
      <c r="M1" t="s">
        <v>153</v>
      </c>
      <c r="O1" s="39" t="s">
        <v>154</v>
      </c>
      <c r="P1" s="39"/>
      <c r="Q1" s="39"/>
    </row>
    <row r="2" spans="1:17" ht="14.5" x14ac:dyDescent="0.35">
      <c r="A2" t="s">
        <v>4</v>
      </c>
      <c r="B2" t="s">
        <v>155</v>
      </c>
      <c r="C2" t="s">
        <v>3</v>
      </c>
      <c r="E2" t="s">
        <v>4</v>
      </c>
      <c r="F2" t="s">
        <v>155</v>
      </c>
      <c r="G2" t="s">
        <v>3</v>
      </c>
      <c r="I2" t="s">
        <v>4</v>
      </c>
      <c r="J2" t="s">
        <v>155</v>
      </c>
      <c r="K2" t="s">
        <v>3</v>
      </c>
      <c r="M2" t="s">
        <v>61</v>
      </c>
      <c r="O2" t="s">
        <v>4</v>
      </c>
      <c r="P2" t="s">
        <v>155</v>
      </c>
      <c r="Q2" t="s">
        <v>3</v>
      </c>
    </row>
    <row r="3" spans="1:17" ht="49.9" customHeight="1" x14ac:dyDescent="0.35">
      <c r="A3">
        <v>1</v>
      </c>
      <c r="B3" t="s">
        <v>156</v>
      </c>
      <c r="C3" t="e" vm="115">
        <v>#VALUE!</v>
      </c>
      <c r="E3">
        <v>1</v>
      </c>
      <c r="F3" t="s">
        <v>157</v>
      </c>
      <c r="G3" t="e" vm="116">
        <v>#VALUE!</v>
      </c>
      <c r="I3">
        <v>1</v>
      </c>
      <c r="J3" t="s">
        <v>158</v>
      </c>
      <c r="K3" t="e" vm="117">
        <v>#VALUE!</v>
      </c>
      <c r="M3" t="s">
        <v>152</v>
      </c>
      <c r="O3">
        <v>1</v>
      </c>
      <c r="P3" t="s">
        <v>156</v>
      </c>
      <c r="Q3" t="e" vm="115">
        <v>#VALUE!</v>
      </c>
    </row>
    <row r="4" spans="1:17" ht="49.9" customHeight="1" x14ac:dyDescent="0.35">
      <c r="A4">
        <v>2</v>
      </c>
      <c r="B4" t="s">
        <v>159</v>
      </c>
      <c r="C4" t="e" vm="118">
        <v>#VALUE!</v>
      </c>
      <c r="E4">
        <v>2</v>
      </c>
      <c r="F4" t="s">
        <v>160</v>
      </c>
      <c r="G4" t="e" vm="119">
        <v>#VALUE!</v>
      </c>
      <c r="I4">
        <v>2</v>
      </c>
      <c r="J4" t="s">
        <v>161</v>
      </c>
      <c r="K4" t="e" vm="120">
        <v>#VALUE!</v>
      </c>
      <c r="M4" t="s">
        <v>151</v>
      </c>
      <c r="O4">
        <v>2</v>
      </c>
      <c r="P4" t="s">
        <v>162</v>
      </c>
      <c r="Q4" t="e" vm="121">
        <v>#VALUE!</v>
      </c>
    </row>
    <row r="5" spans="1:17" ht="49.9" customHeight="1" x14ac:dyDescent="0.35">
      <c r="A5">
        <v>3</v>
      </c>
      <c r="B5" t="s">
        <v>163</v>
      </c>
      <c r="C5" t="e" vm="122">
        <v>#VALUE!</v>
      </c>
      <c r="E5">
        <v>3</v>
      </c>
      <c r="F5" t="s">
        <v>164</v>
      </c>
      <c r="G5" t="e" vm="123">
        <v>#VALUE!</v>
      </c>
      <c r="I5">
        <v>3</v>
      </c>
      <c r="J5" t="s">
        <v>165</v>
      </c>
      <c r="K5" t="e" vm="124">
        <v>#VALUE!</v>
      </c>
      <c r="O5">
        <v>3</v>
      </c>
      <c r="P5" t="s">
        <v>166</v>
      </c>
      <c r="Q5" t="e" vm="125">
        <v>#VALUE!</v>
      </c>
    </row>
    <row r="6" spans="1:17" ht="49.9" customHeight="1" x14ac:dyDescent="0.35">
      <c r="A6">
        <v>4</v>
      </c>
      <c r="B6" t="s">
        <v>167</v>
      </c>
      <c r="C6" t="e" vm="126">
        <v>#VALUE!</v>
      </c>
      <c r="E6">
        <v>4</v>
      </c>
      <c r="F6" t="s">
        <v>168</v>
      </c>
      <c r="G6" t="e" vm="127">
        <v>#VALUE!</v>
      </c>
      <c r="I6">
        <v>4</v>
      </c>
      <c r="J6" t="s">
        <v>169</v>
      </c>
      <c r="K6" t="e" vm="128">
        <v>#VALUE!</v>
      </c>
      <c r="O6">
        <v>4</v>
      </c>
      <c r="P6" t="s">
        <v>158</v>
      </c>
      <c r="Q6" t="e" vm="117">
        <v>#VALUE!</v>
      </c>
    </row>
    <row r="7" spans="1:17" ht="49.9" customHeight="1" x14ac:dyDescent="0.35">
      <c r="A7">
        <v>5</v>
      </c>
      <c r="B7" t="s">
        <v>170</v>
      </c>
      <c r="C7" t="e" vm="129">
        <v>#VALUE!</v>
      </c>
      <c r="E7">
        <v>5</v>
      </c>
      <c r="I7">
        <v>5</v>
      </c>
      <c r="J7" t="s">
        <v>171</v>
      </c>
      <c r="K7" t="e" vm="130">
        <v>#VALUE!</v>
      </c>
      <c r="O7">
        <v>5</v>
      </c>
      <c r="P7" t="s">
        <v>172</v>
      </c>
      <c r="Q7" t="e" vm="131">
        <v>#VALUE!</v>
      </c>
    </row>
    <row r="8" spans="1:17" ht="49.9" customHeight="1" x14ac:dyDescent="0.35">
      <c r="A8">
        <v>6</v>
      </c>
      <c r="B8" t="s">
        <v>173</v>
      </c>
      <c r="C8" t="e" vm="132">
        <v>#VALUE!</v>
      </c>
      <c r="E8">
        <v>6</v>
      </c>
      <c r="I8">
        <v>6</v>
      </c>
      <c r="J8" t="s">
        <v>174</v>
      </c>
      <c r="K8" t="e" vm="133">
        <v>#VALUE!</v>
      </c>
      <c r="O8">
        <v>6</v>
      </c>
      <c r="P8" t="s">
        <v>159</v>
      </c>
      <c r="Q8" t="e" vm="118">
        <v>#VALUE!</v>
      </c>
    </row>
    <row r="9" spans="1:17" ht="49.9" customHeight="1" x14ac:dyDescent="0.35">
      <c r="A9">
        <v>7</v>
      </c>
      <c r="B9" t="s">
        <v>175</v>
      </c>
      <c r="C9" t="e" vm="134">
        <v>#VALUE!</v>
      </c>
      <c r="E9">
        <v>7</v>
      </c>
      <c r="I9">
        <v>7</v>
      </c>
      <c r="J9" t="s">
        <v>176</v>
      </c>
      <c r="K9" t="e" vm="135">
        <v>#VALUE!</v>
      </c>
      <c r="O9">
        <v>7</v>
      </c>
      <c r="P9" t="s">
        <v>161</v>
      </c>
      <c r="Q9" t="e" vm="120">
        <v>#VALUE!</v>
      </c>
    </row>
    <row r="10" spans="1:17" ht="49.9" customHeight="1" x14ac:dyDescent="0.35">
      <c r="A10">
        <v>8</v>
      </c>
      <c r="B10" t="s">
        <v>177</v>
      </c>
      <c r="C10" t="e" vm="136">
        <v>#VALUE!</v>
      </c>
      <c r="E10">
        <v>8</v>
      </c>
      <c r="I10">
        <v>8</v>
      </c>
      <c r="J10" t="s">
        <v>178</v>
      </c>
      <c r="K10" t="e" vm="137">
        <v>#VALUE!</v>
      </c>
      <c r="O10">
        <v>8</v>
      </c>
      <c r="P10" t="s">
        <v>165</v>
      </c>
      <c r="Q10" t="e" vm="124">
        <v>#VALUE!</v>
      </c>
    </row>
    <row r="11" spans="1:17" ht="49.9" customHeight="1" x14ac:dyDescent="0.35">
      <c r="A11">
        <v>9</v>
      </c>
      <c r="B11" t="s">
        <v>179</v>
      </c>
      <c r="C11" t="e" vm="138">
        <v>#VALUE!</v>
      </c>
      <c r="E11">
        <v>9</v>
      </c>
      <c r="I11">
        <v>9</v>
      </c>
      <c r="J11" t="s">
        <v>180</v>
      </c>
      <c r="K11" t="e" vm="139">
        <v>#VALUE!</v>
      </c>
      <c r="O11">
        <v>9</v>
      </c>
      <c r="P11" t="s">
        <v>181</v>
      </c>
      <c r="Q11" t="e" vm="140">
        <v>#VALUE!</v>
      </c>
    </row>
    <row r="12" spans="1:17" ht="49.9" customHeight="1" x14ac:dyDescent="0.35">
      <c r="A12">
        <v>10</v>
      </c>
      <c r="B12" t="s">
        <v>182</v>
      </c>
      <c r="C12" t="e" vm="141">
        <v>#VALUE!</v>
      </c>
      <c r="E12">
        <v>10</v>
      </c>
      <c r="I12">
        <v>10</v>
      </c>
      <c r="J12" t="s">
        <v>183</v>
      </c>
      <c r="K12" t="e" vm="142">
        <v>#VALUE!</v>
      </c>
      <c r="O12">
        <v>10</v>
      </c>
      <c r="P12" t="s">
        <v>163</v>
      </c>
      <c r="Q12" t="e" vm="122">
        <v>#VALUE!</v>
      </c>
    </row>
    <row r="13" spans="1:17" ht="49.9" customHeight="1" x14ac:dyDescent="0.35">
      <c r="A13">
        <v>11</v>
      </c>
      <c r="B13" t="s">
        <v>184</v>
      </c>
      <c r="C13" t="e" vm="143">
        <v>#VALUE!</v>
      </c>
      <c r="E13">
        <v>11</v>
      </c>
      <c r="I13">
        <v>11</v>
      </c>
      <c r="O13">
        <v>11</v>
      </c>
      <c r="P13" t="s">
        <v>157</v>
      </c>
      <c r="Q13" t="e" vm="116">
        <v>#VALUE!</v>
      </c>
    </row>
    <row r="14" spans="1:17" ht="49.9" customHeight="1" x14ac:dyDescent="0.35">
      <c r="A14">
        <v>12</v>
      </c>
      <c r="B14" t="s">
        <v>185</v>
      </c>
      <c r="C14" t="e" vm="144">
        <v>#VALUE!</v>
      </c>
      <c r="E14">
        <v>12</v>
      </c>
      <c r="I14">
        <v>12</v>
      </c>
      <c r="O14">
        <v>12</v>
      </c>
      <c r="P14" t="s">
        <v>169</v>
      </c>
      <c r="Q14" t="e" vm="128">
        <v>#VALUE!</v>
      </c>
    </row>
    <row r="15" spans="1:17" ht="49.9" customHeight="1" x14ac:dyDescent="0.35">
      <c r="A15">
        <v>13</v>
      </c>
      <c r="B15" t="s">
        <v>186</v>
      </c>
      <c r="C15" t="e" vm="145">
        <v>#VALUE!</v>
      </c>
      <c r="E15">
        <v>13</v>
      </c>
      <c r="I15">
        <v>13</v>
      </c>
      <c r="O15">
        <v>13</v>
      </c>
      <c r="P15" t="s">
        <v>187</v>
      </c>
      <c r="Q15" t="e" vm="146">
        <v>#VALUE!</v>
      </c>
    </row>
    <row r="16" spans="1:17" ht="49.9" customHeight="1" x14ac:dyDescent="0.35">
      <c r="A16">
        <v>14</v>
      </c>
      <c r="I16">
        <v>14</v>
      </c>
      <c r="O16">
        <v>14</v>
      </c>
      <c r="P16" t="s">
        <v>167</v>
      </c>
      <c r="Q16" t="e" vm="126">
        <v>#VALUE!</v>
      </c>
    </row>
    <row r="17" spans="1:17" ht="49.9" customHeight="1" x14ac:dyDescent="0.35">
      <c r="A17">
        <v>15</v>
      </c>
      <c r="I17">
        <v>15</v>
      </c>
      <c r="O17">
        <v>15</v>
      </c>
      <c r="P17" t="s">
        <v>188</v>
      </c>
      <c r="Q17" t="e" vm="147">
        <v>#VALUE!</v>
      </c>
    </row>
    <row r="18" spans="1:17" ht="49.9" customHeight="1" x14ac:dyDescent="0.35">
      <c r="A18">
        <v>16</v>
      </c>
      <c r="O18">
        <v>16</v>
      </c>
      <c r="P18" t="s">
        <v>170</v>
      </c>
      <c r="Q18" t="e" vm="129">
        <v>#VALUE!</v>
      </c>
    </row>
    <row r="19" spans="1:17" ht="49.9" customHeight="1" x14ac:dyDescent="0.35">
      <c r="O19">
        <v>17</v>
      </c>
      <c r="P19" t="s">
        <v>173</v>
      </c>
      <c r="Q19" t="e" vm="132">
        <v>#VALUE!</v>
      </c>
    </row>
    <row r="20" spans="1:17" ht="49.9" customHeight="1" x14ac:dyDescent="0.35">
      <c r="O20">
        <v>18</v>
      </c>
      <c r="P20" t="s">
        <v>171</v>
      </c>
      <c r="Q20" t="e" vm="130">
        <v>#VALUE!</v>
      </c>
    </row>
    <row r="21" spans="1:17" ht="49.9" customHeight="1" x14ac:dyDescent="0.35">
      <c r="O21">
        <v>19</v>
      </c>
      <c r="P21" t="s">
        <v>174</v>
      </c>
      <c r="Q21" t="e" vm="133">
        <v>#VALUE!</v>
      </c>
    </row>
    <row r="22" spans="1:17" ht="49.9" customHeight="1" x14ac:dyDescent="0.35">
      <c r="O22">
        <v>20</v>
      </c>
      <c r="P22" t="s">
        <v>160</v>
      </c>
      <c r="Q22" t="e" vm="119">
        <v>#VALUE!</v>
      </c>
    </row>
    <row r="23" spans="1:17" ht="49.9" customHeight="1" x14ac:dyDescent="0.35">
      <c r="O23">
        <v>21</v>
      </c>
      <c r="P23" t="s">
        <v>189</v>
      </c>
      <c r="Q23" t="e" vm="148">
        <v>#VALUE!</v>
      </c>
    </row>
    <row r="24" spans="1:17" ht="49.9" customHeight="1" x14ac:dyDescent="0.35">
      <c r="O24">
        <v>22</v>
      </c>
      <c r="P24" t="s">
        <v>190</v>
      </c>
      <c r="Q24" t="e" vm="149">
        <v>#VALUE!</v>
      </c>
    </row>
    <row r="25" spans="1:17" ht="49.9" customHeight="1" x14ac:dyDescent="0.35">
      <c r="O25">
        <v>23</v>
      </c>
      <c r="P25" t="s">
        <v>175</v>
      </c>
      <c r="Q25" t="e" vm="134">
        <v>#VALUE!</v>
      </c>
    </row>
    <row r="26" spans="1:17" ht="49.9" customHeight="1" x14ac:dyDescent="0.35">
      <c r="O26">
        <v>24</v>
      </c>
      <c r="P26" t="s">
        <v>191</v>
      </c>
      <c r="Q26" t="e" vm="150">
        <v>#VALUE!</v>
      </c>
    </row>
    <row r="27" spans="1:17" ht="49.9" customHeight="1" x14ac:dyDescent="0.35">
      <c r="O27">
        <v>25</v>
      </c>
      <c r="P27" t="s">
        <v>192</v>
      </c>
      <c r="Q27" t="e" vm="135">
        <v>#VALUE!</v>
      </c>
    </row>
    <row r="28" spans="1:17" ht="49.9" customHeight="1" x14ac:dyDescent="0.35">
      <c r="O28">
        <v>26</v>
      </c>
      <c r="P28" t="s">
        <v>193</v>
      </c>
      <c r="Q28" t="e" vm="151">
        <v>#VALUE!</v>
      </c>
    </row>
    <row r="29" spans="1:17" ht="49.9" customHeight="1" x14ac:dyDescent="0.35">
      <c r="O29">
        <v>27</v>
      </c>
      <c r="P29" t="s">
        <v>177</v>
      </c>
      <c r="Q29" t="e" vm="136">
        <v>#VALUE!</v>
      </c>
    </row>
    <row r="30" spans="1:17" ht="49.9" customHeight="1" x14ac:dyDescent="0.35">
      <c r="O30">
        <v>28</v>
      </c>
      <c r="P30" t="s">
        <v>179</v>
      </c>
      <c r="Q30" t="e" vm="138">
        <v>#VALUE!</v>
      </c>
    </row>
    <row r="31" spans="1:17" ht="49.9" customHeight="1" x14ac:dyDescent="0.35">
      <c r="O31">
        <v>29</v>
      </c>
      <c r="P31" t="s">
        <v>182</v>
      </c>
      <c r="Q31" t="e" vm="141">
        <v>#VALUE!</v>
      </c>
    </row>
    <row r="32" spans="1:17" ht="49.9" customHeight="1" x14ac:dyDescent="0.35">
      <c r="O32">
        <v>30</v>
      </c>
      <c r="P32" t="s">
        <v>194</v>
      </c>
      <c r="Q32" t="e" vm="152">
        <v>#VALUE!</v>
      </c>
    </row>
    <row r="33" spans="15:17" ht="49.9" customHeight="1" x14ac:dyDescent="0.35">
      <c r="O33">
        <v>31</v>
      </c>
      <c r="P33" t="s">
        <v>164</v>
      </c>
      <c r="Q33" t="e" vm="123">
        <v>#VALUE!</v>
      </c>
    </row>
    <row r="34" spans="15:17" ht="49.9" customHeight="1" x14ac:dyDescent="0.35">
      <c r="O34">
        <v>32</v>
      </c>
      <c r="P34" t="s">
        <v>195</v>
      </c>
      <c r="Q34" t="e" vm="153">
        <v>#VALUE!</v>
      </c>
    </row>
    <row r="35" spans="15:17" ht="49.9" customHeight="1" x14ac:dyDescent="0.35">
      <c r="O35">
        <v>33</v>
      </c>
      <c r="P35" t="s">
        <v>178</v>
      </c>
      <c r="Q35" t="e" vm="137">
        <v>#VALUE!</v>
      </c>
    </row>
    <row r="36" spans="15:17" ht="49.9" customHeight="1" x14ac:dyDescent="0.35">
      <c r="O36">
        <v>34</v>
      </c>
      <c r="P36" t="s">
        <v>180</v>
      </c>
      <c r="Q36" t="e" vm="139">
        <v>#VALUE!</v>
      </c>
    </row>
    <row r="37" spans="15:17" ht="49.9" customHeight="1" x14ac:dyDescent="0.35">
      <c r="O37">
        <v>35</v>
      </c>
      <c r="P37" t="s">
        <v>184</v>
      </c>
      <c r="Q37" t="e" vm="143">
        <v>#VALUE!</v>
      </c>
    </row>
    <row r="38" spans="15:17" ht="49.9" customHeight="1" x14ac:dyDescent="0.35">
      <c r="O38">
        <v>36</v>
      </c>
      <c r="P38" t="s">
        <v>196</v>
      </c>
      <c r="Q38" t="e" vm="154">
        <v>#VALUE!</v>
      </c>
    </row>
    <row r="39" spans="15:17" ht="49.9" customHeight="1" x14ac:dyDescent="0.35">
      <c r="O39">
        <v>37</v>
      </c>
      <c r="P39" t="s">
        <v>197</v>
      </c>
      <c r="Q39" t="e" vm="155">
        <v>#VALUE!</v>
      </c>
    </row>
    <row r="40" spans="15:17" ht="49.9" customHeight="1" x14ac:dyDescent="0.35">
      <c r="O40">
        <v>38</v>
      </c>
      <c r="P40" t="s">
        <v>185</v>
      </c>
      <c r="Q40" t="e" vm="144">
        <v>#VALUE!</v>
      </c>
    </row>
    <row r="41" spans="15:17" ht="49.9" customHeight="1" x14ac:dyDescent="0.35">
      <c r="O41">
        <v>39</v>
      </c>
      <c r="P41" t="s">
        <v>168</v>
      </c>
      <c r="Q41" t="e" vm="127">
        <v>#VALUE!</v>
      </c>
    </row>
    <row r="42" spans="15:17" ht="49.9" customHeight="1" x14ac:dyDescent="0.35">
      <c r="O42">
        <v>40</v>
      </c>
      <c r="P42" t="s">
        <v>198</v>
      </c>
      <c r="Q42" t="e" vm="156">
        <v>#VALUE!</v>
      </c>
    </row>
    <row r="43" spans="15:17" ht="49.9" customHeight="1" x14ac:dyDescent="0.35">
      <c r="O43">
        <v>41</v>
      </c>
      <c r="P43" t="s">
        <v>186</v>
      </c>
      <c r="Q43" t="e" vm="145">
        <v>#VALUE!</v>
      </c>
    </row>
    <row r="44" spans="15:17" ht="49.9" customHeight="1" x14ac:dyDescent="0.35">
      <c r="O44">
        <v>42</v>
      </c>
      <c r="P44" t="s">
        <v>183</v>
      </c>
      <c r="Q44" t="e" vm="142">
        <v>#VALUE!</v>
      </c>
    </row>
  </sheetData>
  <mergeCells count="4">
    <mergeCell ref="A1:C1"/>
    <mergeCell ref="E1:G1"/>
    <mergeCell ref="I1:K1"/>
    <mergeCell ref="O1:Q1"/>
  </mergeCells>
  <pageMargins left="0.7" right="0.7" top="0.75" bottom="0.75" header="0.3" footer="0.3"/>
  <tableParts count="5">
    <tablePart r:id="rId1"/>
    <tablePart r:id="rId2"/>
    <tablePart r:id="rId3"/>
    <tablePart r:id="rId4"/>
    <tablePart r:id="rId5"/>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71DB-F18A-4CD9-B5AF-F914D3FB2F87}">
  <dimension ref="A1:G180"/>
  <sheetViews>
    <sheetView showGridLines="0" showRuler="0" view="pageLayout" zoomScale="70" zoomScaleNormal="100" zoomScalePageLayoutView="70" workbookViewId="0">
      <selection activeCell="D14" sqref="D14"/>
    </sheetView>
  </sheetViews>
  <sheetFormatPr baseColWidth="10" defaultColWidth="11.54296875" defaultRowHeight="14.5" zeroHeight="1" x14ac:dyDescent="0.35"/>
  <cols>
    <col min="1" max="7" width="12.453125" customWidth="1"/>
    <col min="8" max="16383" width="11.54296875" customWidth="1"/>
  </cols>
  <sheetData>
    <row r="1" spans="1:7" x14ac:dyDescent="0.35"/>
    <row r="2" spans="1:7" x14ac:dyDescent="0.35">
      <c r="A2" s="46" t="s">
        <v>199</v>
      </c>
      <c r="B2" s="46"/>
      <c r="C2" s="46"/>
      <c r="D2" s="46"/>
      <c r="E2" s="46"/>
      <c r="F2" s="46"/>
      <c r="G2" s="46"/>
    </row>
    <row r="3" spans="1:7" x14ac:dyDescent="0.35">
      <c r="A3" s="46"/>
      <c r="B3" s="46"/>
      <c r="C3" s="46"/>
      <c r="D3" s="46"/>
      <c r="E3" s="46"/>
      <c r="F3" s="46"/>
      <c r="G3" s="46"/>
    </row>
    <row r="4" spans="1:7" x14ac:dyDescent="0.35">
      <c r="A4" s="46"/>
      <c r="B4" s="46"/>
      <c r="C4" s="46"/>
      <c r="D4" s="46"/>
      <c r="E4" s="46"/>
      <c r="F4" s="46"/>
      <c r="G4" s="46"/>
    </row>
    <row r="5" spans="1:7" x14ac:dyDescent="0.35"/>
    <row r="6" spans="1:7" x14ac:dyDescent="0.35">
      <c r="B6" s="40" t="s">
        <v>200</v>
      </c>
      <c r="C6" s="40"/>
      <c r="D6" s="48" t="s">
        <v>201</v>
      </c>
      <c r="E6" s="48"/>
      <c r="F6" s="48"/>
      <c r="G6" s="23"/>
    </row>
    <row r="7" spans="1:7" x14ac:dyDescent="0.35">
      <c r="B7" s="47"/>
      <c r="C7" s="47"/>
      <c r="D7" s="49"/>
      <c r="E7" s="49"/>
      <c r="F7" s="49"/>
      <c r="G7" s="23"/>
    </row>
    <row r="8" spans="1:7" x14ac:dyDescent="0.35">
      <c r="G8" s="23"/>
    </row>
    <row r="9" spans="1:7" x14ac:dyDescent="0.35">
      <c r="B9" s="40" t="s">
        <v>202</v>
      </c>
      <c r="C9" s="41"/>
      <c r="D9" s="43" t="s">
        <v>203</v>
      </c>
      <c r="E9" s="43"/>
      <c r="F9" s="43"/>
      <c r="G9" s="23"/>
    </row>
    <row r="10" spans="1:7" x14ac:dyDescent="0.35">
      <c r="B10" s="42"/>
      <c r="C10" s="42"/>
      <c r="D10" s="44"/>
      <c r="E10" s="44"/>
      <c r="F10" s="44"/>
      <c r="G10" s="23"/>
    </row>
    <row r="11" spans="1:7" x14ac:dyDescent="0.35">
      <c r="G11" s="23"/>
    </row>
    <row r="12" spans="1:7" x14ac:dyDescent="0.35">
      <c r="B12" s="56" t="s">
        <v>204</v>
      </c>
      <c r="C12" s="56"/>
      <c r="D12" s="43" t="s">
        <v>156</v>
      </c>
      <c r="E12" s="43"/>
      <c r="F12" s="43"/>
      <c r="G12" s="23"/>
    </row>
    <row r="13" spans="1:7" x14ac:dyDescent="0.35">
      <c r="B13" s="57"/>
      <c r="C13" s="57"/>
      <c r="D13" s="44"/>
      <c r="E13" s="44"/>
      <c r="F13" s="44"/>
      <c r="G13" s="23"/>
    </row>
    <row r="14" spans="1:7" x14ac:dyDescent="0.35">
      <c r="G14" s="23"/>
    </row>
    <row r="15" spans="1:7" x14ac:dyDescent="0.35">
      <c r="B15" s="40" t="s">
        <v>205</v>
      </c>
      <c r="C15" s="40"/>
      <c r="D15" s="43" t="s">
        <v>206</v>
      </c>
      <c r="E15" s="43"/>
      <c r="F15" s="43"/>
      <c r="G15" s="23"/>
    </row>
    <row r="16" spans="1:7" x14ac:dyDescent="0.35">
      <c r="B16" s="47"/>
      <c r="C16" s="47"/>
      <c r="D16" s="44"/>
      <c r="E16" s="44"/>
      <c r="F16" s="44"/>
      <c r="G16" s="23"/>
    </row>
    <row r="17" spans="1:7" x14ac:dyDescent="0.35">
      <c r="G17" s="23"/>
    </row>
    <row r="18" spans="1:7" x14ac:dyDescent="0.35">
      <c r="B18" s="54" t="s">
        <v>207</v>
      </c>
      <c r="C18" s="54"/>
      <c r="D18" s="52">
        <v>45343</v>
      </c>
      <c r="E18" s="38"/>
      <c r="F18" s="38"/>
      <c r="G18" s="23"/>
    </row>
    <row r="19" spans="1:7" x14ac:dyDescent="0.35">
      <c r="B19" s="55"/>
      <c r="C19" s="55"/>
      <c r="D19" s="53"/>
      <c r="E19" s="53"/>
      <c r="F19" s="53"/>
      <c r="G19" s="23"/>
    </row>
    <row r="20" spans="1:7" x14ac:dyDescent="0.35">
      <c r="G20" s="23"/>
    </row>
    <row r="21" spans="1:7" x14ac:dyDescent="0.35">
      <c r="B21" s="50" t="s">
        <v>208</v>
      </c>
      <c r="C21" s="50"/>
      <c r="D21" s="52">
        <v>45477</v>
      </c>
      <c r="E21" s="38"/>
      <c r="F21" s="38"/>
      <c r="G21" s="23"/>
    </row>
    <row r="22" spans="1:7" x14ac:dyDescent="0.35">
      <c r="B22" s="51"/>
      <c r="C22" s="51"/>
      <c r="D22" s="53"/>
      <c r="E22" s="53"/>
      <c r="F22" s="53"/>
      <c r="G22" s="23"/>
    </row>
    <row r="23" spans="1:7" x14ac:dyDescent="0.35"/>
    <row r="24" spans="1:7" ht="70.150000000000006" customHeight="1" x14ac:dyDescent="0.35">
      <c r="A24" s="45" t="s">
        <v>209</v>
      </c>
      <c r="B24" s="45"/>
      <c r="C24" s="45"/>
      <c r="D24" s="45"/>
      <c r="E24" s="45"/>
      <c r="F24" s="45"/>
      <c r="G24" s="45"/>
    </row>
    <row r="25" spans="1:7" x14ac:dyDescent="0.35">
      <c r="A25" s="38" t="e" vm="157">
        <f>_xlfn.XLOOKUP($D$12,Husmodeller!P3:P44,Husmodeller!Q3:Q44,"")</f>
        <v>#VALUE!</v>
      </c>
      <c r="B25" s="38"/>
      <c r="C25" s="38"/>
      <c r="D25" s="38"/>
      <c r="E25" s="38"/>
      <c r="F25" s="38"/>
      <c r="G25" s="38"/>
    </row>
    <row r="26" spans="1:7" x14ac:dyDescent="0.35">
      <c r="A26" s="38"/>
      <c r="B26" s="38"/>
      <c r="C26" s="38"/>
      <c r="D26" s="38"/>
      <c r="E26" s="38"/>
      <c r="F26" s="38"/>
      <c r="G26" s="38"/>
    </row>
    <row r="27" spans="1:7" x14ac:dyDescent="0.35">
      <c r="A27" s="38"/>
      <c r="B27" s="38"/>
      <c r="C27" s="38"/>
      <c r="D27" s="38"/>
      <c r="E27" s="38"/>
      <c r="F27" s="38"/>
      <c r="G27" s="38"/>
    </row>
    <row r="28" spans="1:7" x14ac:dyDescent="0.35">
      <c r="A28" s="38"/>
      <c r="B28" s="38"/>
      <c r="C28" s="38"/>
      <c r="D28" s="38"/>
      <c r="E28" s="38"/>
      <c r="F28" s="38"/>
      <c r="G28" s="38"/>
    </row>
    <row r="29" spans="1:7" x14ac:dyDescent="0.35">
      <c r="A29" s="38"/>
      <c r="B29" s="38"/>
      <c r="C29" s="38"/>
      <c r="D29" s="38"/>
      <c r="E29" s="38"/>
      <c r="F29" s="38"/>
      <c r="G29" s="38"/>
    </row>
    <row r="30" spans="1:7" x14ac:dyDescent="0.35">
      <c r="A30" s="38"/>
      <c r="B30" s="38"/>
      <c r="C30" s="38"/>
      <c r="D30" s="38"/>
      <c r="E30" s="38"/>
      <c r="F30" s="38"/>
      <c r="G30" s="38"/>
    </row>
    <row r="31" spans="1:7" x14ac:dyDescent="0.35">
      <c r="A31" s="38"/>
      <c r="B31" s="38"/>
      <c r="C31" s="38"/>
      <c r="D31" s="38"/>
      <c r="E31" s="38"/>
      <c r="F31" s="38"/>
      <c r="G31" s="38"/>
    </row>
    <row r="32" spans="1:7" x14ac:dyDescent="0.35">
      <c r="A32" s="38"/>
      <c r="B32" s="38"/>
      <c r="C32" s="38"/>
      <c r="D32" s="38"/>
      <c r="E32" s="38"/>
      <c r="F32" s="38"/>
      <c r="G32" s="38"/>
    </row>
    <row r="33" spans="1:7" x14ac:dyDescent="0.35">
      <c r="A33" s="38"/>
      <c r="B33" s="38"/>
      <c r="C33" s="38"/>
      <c r="D33" s="38"/>
      <c r="E33" s="38"/>
      <c r="F33" s="38"/>
      <c r="G33" s="38"/>
    </row>
    <row r="34" spans="1:7" x14ac:dyDescent="0.35">
      <c r="A34" s="38"/>
      <c r="B34" s="38"/>
      <c r="C34" s="38"/>
      <c r="D34" s="38"/>
      <c r="E34" s="38"/>
      <c r="F34" s="38"/>
      <c r="G34" s="38"/>
    </row>
    <row r="35" spans="1:7" x14ac:dyDescent="0.35">
      <c r="A35" s="38"/>
      <c r="B35" s="38"/>
      <c r="C35" s="38"/>
      <c r="D35" s="38"/>
      <c r="E35" s="38"/>
      <c r="F35" s="38"/>
      <c r="G35" s="38"/>
    </row>
    <row r="36" spans="1:7" x14ac:dyDescent="0.35">
      <c r="A36" s="38"/>
      <c r="B36" s="38"/>
      <c r="C36" s="38"/>
      <c r="D36" s="38"/>
      <c r="E36" s="38"/>
      <c r="F36" s="38"/>
      <c r="G36" s="38"/>
    </row>
    <row r="37" spans="1:7" x14ac:dyDescent="0.35">
      <c r="A37" s="38"/>
      <c r="B37" s="38"/>
      <c r="C37" s="38"/>
      <c r="D37" s="38"/>
      <c r="E37" s="38"/>
      <c r="F37" s="38"/>
      <c r="G37" s="38"/>
    </row>
    <row r="38" spans="1:7" x14ac:dyDescent="0.35">
      <c r="A38" s="38"/>
      <c r="B38" s="38"/>
      <c r="C38" s="38"/>
      <c r="D38" s="38"/>
      <c r="E38" s="38"/>
      <c r="F38" s="38"/>
      <c r="G38" s="38"/>
    </row>
    <row r="39" spans="1:7" x14ac:dyDescent="0.35">
      <c r="A39" s="38"/>
      <c r="B39" s="38"/>
      <c r="C39" s="38"/>
      <c r="D39" s="38"/>
      <c r="E39" s="38"/>
      <c r="F39" s="38"/>
      <c r="G39" s="38"/>
    </row>
    <row r="40" spans="1:7" x14ac:dyDescent="0.35">
      <c r="A40" s="38"/>
      <c r="B40" s="38"/>
      <c r="C40" s="38"/>
      <c r="D40" s="38"/>
      <c r="E40" s="38"/>
      <c r="F40" s="38"/>
      <c r="G40" s="38"/>
    </row>
    <row r="41" spans="1:7" x14ac:dyDescent="0.35">
      <c r="A41" s="38"/>
      <c r="B41" s="38"/>
      <c r="C41" s="38"/>
      <c r="D41" s="38"/>
      <c r="E41" s="38"/>
      <c r="F41" s="38"/>
      <c r="G41" s="38"/>
    </row>
    <row r="42" spans="1:7" x14ac:dyDescent="0.35">
      <c r="A42" s="38"/>
      <c r="B42" s="38"/>
      <c r="C42" s="38"/>
      <c r="D42" s="38"/>
      <c r="E42" s="38"/>
      <c r="F42" s="38"/>
      <c r="G42" s="38"/>
    </row>
    <row r="43" spans="1:7" x14ac:dyDescent="0.35">
      <c r="A43" s="38"/>
      <c r="B43" s="38"/>
      <c r="C43" s="38"/>
      <c r="D43" s="38"/>
      <c r="E43" s="38"/>
      <c r="F43" s="38"/>
      <c r="G43" s="38"/>
    </row>
    <row r="44" spans="1:7" ht="15" hidden="1" customHeight="1" x14ac:dyDescent="0.35">
      <c r="A44" s="38"/>
      <c r="B44" s="38"/>
      <c r="C44" s="38"/>
      <c r="D44" s="38"/>
      <c r="E44" s="38"/>
      <c r="F44" s="38"/>
      <c r="G44" s="38"/>
    </row>
    <row r="45" spans="1:7" ht="15" hidden="1" customHeight="1" x14ac:dyDescent="0.35">
      <c r="A45" s="38"/>
      <c r="B45" s="38"/>
      <c r="C45" s="38"/>
      <c r="D45" s="38"/>
      <c r="E45" s="38"/>
      <c r="F45" s="38"/>
      <c r="G45" s="38"/>
    </row>
    <row r="46" spans="1:7" x14ac:dyDescent="0.35">
      <c r="A46" s="38"/>
      <c r="B46" s="38"/>
      <c r="C46" s="38"/>
      <c r="D46" s="38"/>
      <c r="E46" s="38"/>
      <c r="F46" s="38"/>
      <c r="G46" s="38"/>
    </row>
    <row r="47" spans="1:7" x14ac:dyDescent="0.35"/>
    <row r="48" spans="1:7" x14ac:dyDescent="0.35"/>
    <row r="146" spans="2:4" hidden="1" x14ac:dyDescent="0.35">
      <c r="B146" s="19"/>
      <c r="C146" s="19"/>
      <c r="D146" s="19"/>
    </row>
    <row r="161" spans="2:3" hidden="1" x14ac:dyDescent="0.35">
      <c r="B161" s="16"/>
      <c r="C161" s="16"/>
    </row>
    <row r="162" spans="2:3" hidden="1" x14ac:dyDescent="0.35">
      <c r="B162" s="16"/>
      <c r="C162" s="16"/>
    </row>
    <row r="163" spans="2:3" hidden="1" x14ac:dyDescent="0.35">
      <c r="B163" s="16"/>
      <c r="C163" s="16"/>
    </row>
    <row r="164" spans="2:3" hidden="1" x14ac:dyDescent="0.35">
      <c r="B164" s="16"/>
      <c r="C164" s="16"/>
    </row>
    <row r="165" spans="2:3" hidden="1" x14ac:dyDescent="0.35">
      <c r="B165" s="16"/>
      <c r="C165" s="16"/>
    </row>
    <row r="166" spans="2:3" hidden="1" x14ac:dyDescent="0.35">
      <c r="B166" s="16"/>
      <c r="C166" s="16"/>
    </row>
    <row r="167" spans="2:3" hidden="1" x14ac:dyDescent="0.35">
      <c r="B167" s="16"/>
      <c r="C167" s="16"/>
    </row>
    <row r="180" spans="4:6" hidden="1" x14ac:dyDescent="0.35">
      <c r="D180" s="16"/>
      <c r="E180" s="16"/>
      <c r="F180" s="16"/>
    </row>
  </sheetData>
  <mergeCells count="15">
    <mergeCell ref="A25:G46"/>
    <mergeCell ref="B9:C10"/>
    <mergeCell ref="D9:F10"/>
    <mergeCell ref="A24:G24"/>
    <mergeCell ref="A2:G4"/>
    <mergeCell ref="B6:C7"/>
    <mergeCell ref="D6:F7"/>
    <mergeCell ref="B21:C22"/>
    <mergeCell ref="D21:F22"/>
    <mergeCell ref="B15:C16"/>
    <mergeCell ref="D15:F16"/>
    <mergeCell ref="B18:C19"/>
    <mergeCell ref="D18:F19"/>
    <mergeCell ref="B12:C13"/>
    <mergeCell ref="D12:F13"/>
  </mergeCells>
  <pageMargins left="0.7" right="0.7" top="0.75" bottom="0.75" header="0.3" footer="0.3"/>
  <pageSetup paperSize="9" orientation="portrait" r:id="rId1"/>
  <headerFooter>
    <oddHeader>&amp;L&amp;G</oddHeader>
    <oddFooter>&amp;LVersjon: 1.0
Dato for versjon: 04.07.24&amp;R&amp;G</oddFooter>
  </headerFooter>
  <drawing r:id="rId2"/>
  <legacyDrawingHF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Bilde mangler!" error="Dersom du ikke finner valget i listen, mangler bilde. Trykk OK for å fortsette uten bilde, eller velg et produkt fra menyen. " xr:uid="{D7F6257C-DD22-49B9-B1A5-FBE38042125C}">
          <x14:formula1>
            <xm:f>Husmodeller!$P$3:$P$44</xm:f>
          </x14:formula1>
          <xm:sqref>D12:F13</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C1EB-512D-467C-911C-4301B4D971FF}">
  <sheetPr codeName="Ark1"/>
  <dimension ref="A2:G571"/>
  <sheetViews>
    <sheetView tabSelected="1" showRuler="0" view="pageLayout" topLeftCell="A168" zoomScale="85" zoomScaleNormal="100" zoomScalePageLayoutView="85" workbookViewId="0">
      <selection activeCell="C210" sqref="C210:G210"/>
    </sheetView>
  </sheetViews>
  <sheetFormatPr baseColWidth="10" defaultColWidth="11.54296875" defaultRowHeight="14.5" x14ac:dyDescent="0.35"/>
  <cols>
    <col min="1" max="7" width="12.453125" customWidth="1"/>
    <col min="8" max="8" width="10.81640625" customWidth="1"/>
  </cols>
  <sheetData>
    <row r="2" spans="1:7" x14ac:dyDescent="0.35">
      <c r="A2" s="73" t="s">
        <v>210</v>
      </c>
      <c r="B2" s="107"/>
      <c r="C2" s="107"/>
      <c r="D2" s="107"/>
      <c r="E2" s="107"/>
      <c r="F2" s="107"/>
      <c r="G2" s="107"/>
    </row>
    <row r="3" spans="1:7" x14ac:dyDescent="0.35">
      <c r="A3" s="107"/>
      <c r="B3" s="107"/>
      <c r="C3" s="107"/>
      <c r="D3" s="107"/>
      <c r="E3" s="107"/>
      <c r="F3" s="107"/>
      <c r="G3" s="107"/>
    </row>
    <row r="4" spans="1:7" x14ac:dyDescent="0.35">
      <c r="A4" s="21"/>
      <c r="B4" s="21"/>
      <c r="C4" s="21"/>
      <c r="D4" s="21"/>
      <c r="E4" s="21"/>
      <c r="F4" s="21"/>
      <c r="G4" s="21"/>
    </row>
    <row r="5" spans="1:7" x14ac:dyDescent="0.35">
      <c r="B5" s="108" t="str">
        <f>A49</f>
        <v>1. Utvendig arbeider bolig</v>
      </c>
      <c r="C5" s="108"/>
      <c r="D5" s="108"/>
      <c r="E5" s="108"/>
      <c r="F5" s="16" t="s">
        <v>211</v>
      </c>
    </row>
    <row r="6" spans="1:7" x14ac:dyDescent="0.35">
      <c r="B6" s="28"/>
      <c r="C6" s="109" t="str">
        <f>A75</f>
        <v>Rekkverk/gjerde på tomt:</v>
      </c>
      <c r="D6" s="109"/>
      <c r="E6" s="109"/>
      <c r="F6" s="16" t="s">
        <v>211</v>
      </c>
    </row>
    <row r="7" spans="1:7" x14ac:dyDescent="0.35">
      <c r="B7" s="23"/>
      <c r="C7" s="69" t="str">
        <f>A83</f>
        <v>Terrasser:</v>
      </c>
      <c r="D7" s="69"/>
      <c r="E7" s="69"/>
      <c r="F7" s="16" t="s">
        <v>211</v>
      </c>
    </row>
    <row r="8" spans="1:7" x14ac:dyDescent="0.35">
      <c r="B8" s="23"/>
      <c r="C8" s="69" t="str">
        <f>A96</f>
        <v>Yttervegger:</v>
      </c>
      <c r="D8" s="69"/>
      <c r="E8" s="69"/>
      <c r="F8" s="16" t="s">
        <v>212</v>
      </c>
    </row>
    <row r="9" spans="1:7" x14ac:dyDescent="0.35">
      <c r="B9" s="23"/>
      <c r="C9" s="69" t="str">
        <f>A115</f>
        <v>Vindu:</v>
      </c>
      <c r="D9" s="69"/>
      <c r="E9" s="69"/>
      <c r="F9" s="16" t="s">
        <v>212</v>
      </c>
    </row>
    <row r="10" spans="1:7" x14ac:dyDescent="0.35">
      <c r="B10" s="23"/>
      <c r="C10" s="69" t="str">
        <f>A144</f>
        <v>Takvindu:</v>
      </c>
      <c r="D10" s="69"/>
      <c r="E10" s="69"/>
      <c r="F10" s="16" t="s">
        <v>213</v>
      </c>
    </row>
    <row r="11" spans="1:7" x14ac:dyDescent="0.35">
      <c r="B11" s="23"/>
      <c r="C11" s="69" t="str">
        <f>A155</f>
        <v>Balkong:</v>
      </c>
      <c r="D11" s="69"/>
      <c r="E11" s="69"/>
      <c r="F11" s="16" t="s">
        <v>213</v>
      </c>
    </row>
    <row r="12" spans="1:7" x14ac:dyDescent="0.35">
      <c r="B12" s="23"/>
      <c r="C12" s="69" t="str">
        <f>A176</f>
        <v>Ytterdør:</v>
      </c>
      <c r="D12" s="69"/>
      <c r="E12" s="69"/>
      <c r="F12" s="16" t="s">
        <v>213</v>
      </c>
    </row>
    <row r="13" spans="1:7" x14ac:dyDescent="0.35">
      <c r="B13" s="23"/>
      <c r="C13" s="69" t="str">
        <f>A192</f>
        <v>Balkongdør og skyvedør:</v>
      </c>
      <c r="D13" s="69"/>
      <c r="E13" s="69"/>
      <c r="F13" s="16" t="s">
        <v>214</v>
      </c>
    </row>
    <row r="14" spans="1:7" x14ac:dyDescent="0.35">
      <c r="B14" s="23"/>
      <c r="C14" s="69" t="str">
        <f>A210</f>
        <v>Boddør:</v>
      </c>
      <c r="D14" s="69"/>
      <c r="E14" s="69"/>
      <c r="F14" s="16" t="s">
        <v>214</v>
      </c>
    </row>
    <row r="15" spans="1:7" x14ac:dyDescent="0.35">
      <c r="B15" s="23"/>
      <c r="C15" s="110" t="str">
        <f>A224</f>
        <v>Takutspring underkledning:</v>
      </c>
      <c r="D15" s="110"/>
      <c r="E15" s="110"/>
      <c r="F15" s="16" t="s">
        <v>214</v>
      </c>
    </row>
    <row r="16" spans="1:7" x14ac:dyDescent="0.35">
      <c r="B16" s="23"/>
      <c r="C16" s="69" t="str">
        <f>A240</f>
        <v>Tak:</v>
      </c>
      <c r="D16" s="69"/>
      <c r="E16" s="69"/>
      <c r="F16" s="16" t="s">
        <v>215</v>
      </c>
    </row>
    <row r="17" spans="1:6" x14ac:dyDescent="0.35">
      <c r="B17" s="108" t="str">
        <f>A252</f>
        <v>2. Overflater i boligrom</v>
      </c>
      <c r="C17" s="108"/>
      <c r="D17" s="108"/>
      <c r="E17" s="108"/>
      <c r="F17" s="16" t="s">
        <v>215</v>
      </c>
    </row>
    <row r="18" spans="1:6" x14ac:dyDescent="0.35">
      <c r="B18" s="23"/>
      <c r="C18" s="111" t="str">
        <f>A255</f>
        <v>Innervegger:</v>
      </c>
      <c r="D18" s="111"/>
      <c r="E18" s="111"/>
      <c r="F18" s="16" t="s">
        <v>215</v>
      </c>
    </row>
    <row r="19" spans="1:6" x14ac:dyDescent="0.35">
      <c r="B19" s="23"/>
      <c r="C19" s="112" t="str">
        <f>A272</f>
        <v>Listverk:</v>
      </c>
      <c r="D19" s="112"/>
      <c r="E19" s="112"/>
      <c r="F19" s="16" t="s">
        <v>215</v>
      </c>
    </row>
    <row r="20" spans="1:6" x14ac:dyDescent="0.35">
      <c r="B20" s="23"/>
      <c r="C20" s="69" t="str">
        <f>A286</f>
        <v>Gulv på tørre rom:</v>
      </c>
      <c r="D20" s="69"/>
      <c r="E20" s="69"/>
      <c r="F20" s="16" t="s">
        <v>216</v>
      </c>
    </row>
    <row r="21" spans="1:6" x14ac:dyDescent="0.35">
      <c r="B21" s="29"/>
      <c r="C21" s="69" t="str">
        <f>A297</f>
        <v>Himling:</v>
      </c>
      <c r="D21" s="69"/>
      <c r="E21" s="69"/>
      <c r="F21" s="16" t="s">
        <v>216</v>
      </c>
    </row>
    <row r="22" spans="1:6" x14ac:dyDescent="0.35">
      <c r="B22" s="29"/>
      <c r="C22" s="69" t="str">
        <f>A310</f>
        <v>Innerdører:</v>
      </c>
      <c r="D22" s="69"/>
      <c r="E22" s="69"/>
      <c r="F22" s="16" t="s">
        <v>216</v>
      </c>
    </row>
    <row r="23" spans="1:6" x14ac:dyDescent="0.35">
      <c r="B23" s="29"/>
      <c r="C23" s="110" t="str">
        <f>A322</f>
        <v>Trapp:</v>
      </c>
      <c r="D23" s="110"/>
      <c r="E23" s="110"/>
      <c r="F23" s="16" t="s">
        <v>216</v>
      </c>
    </row>
    <row r="24" spans="1:6" x14ac:dyDescent="0.35">
      <c r="B24" s="80" t="str">
        <f>A334</f>
        <v>3. Bad, toalett og vaskerom</v>
      </c>
      <c r="C24" s="69"/>
      <c r="D24" s="69"/>
      <c r="E24" s="69"/>
      <c r="F24" s="16" t="s">
        <v>217</v>
      </c>
    </row>
    <row r="25" spans="1:6" x14ac:dyDescent="0.35">
      <c r="B25" s="29"/>
      <c r="C25" s="69" t="str">
        <f>A337</f>
        <v>Gulv på bad og vaskerom:</v>
      </c>
      <c r="D25" s="69"/>
      <c r="E25" s="69"/>
      <c r="F25" s="16" t="s">
        <v>217</v>
      </c>
    </row>
    <row r="26" spans="1:6" x14ac:dyDescent="0.35">
      <c r="B26" s="29"/>
      <c r="C26" s="69" t="str">
        <f>A351</f>
        <v>Vegger på bad:</v>
      </c>
      <c r="D26" s="69"/>
      <c r="E26" s="69"/>
      <c r="F26" s="16" t="s">
        <v>217</v>
      </c>
    </row>
    <row r="27" spans="1:6" x14ac:dyDescent="0.35">
      <c r="B27" s="29"/>
      <c r="C27" s="69" t="str">
        <f>A368</f>
        <v>Vegger på vaskerom:</v>
      </c>
      <c r="D27" s="69"/>
      <c r="E27" s="69"/>
      <c r="F27" s="16" t="s">
        <v>217</v>
      </c>
    </row>
    <row r="28" spans="1:6" x14ac:dyDescent="0.35">
      <c r="B28" s="80" t="str">
        <f>A382</f>
        <v>4. Rør og sanitærarbeider</v>
      </c>
      <c r="C28" s="80"/>
      <c r="D28" s="80"/>
      <c r="E28" s="80"/>
      <c r="F28" s="16" t="s">
        <v>218</v>
      </c>
    </row>
    <row r="29" spans="1:6" x14ac:dyDescent="0.35">
      <c r="B29" s="69" t="str">
        <f>A396</f>
        <v>5. Kjøkken, garderobe og oppbevaringsløsninger</v>
      </c>
      <c r="C29" s="69"/>
      <c r="D29" s="69"/>
      <c r="E29" s="69"/>
      <c r="F29" s="16" t="s">
        <v>218</v>
      </c>
    </row>
    <row r="30" spans="1:6" x14ac:dyDescent="0.35">
      <c r="B30" s="69" t="str">
        <f>A409</f>
        <v>6. Varmesystem</v>
      </c>
      <c r="C30" s="69"/>
      <c r="D30" s="69"/>
      <c r="E30" s="69"/>
      <c r="F30" s="16" t="s">
        <v>218</v>
      </c>
    </row>
    <row r="31" spans="1:6" x14ac:dyDescent="0.35">
      <c r="B31" s="69" t="str">
        <f>A430</f>
        <v>7. Brannalarm og slukking</v>
      </c>
      <c r="C31" s="69"/>
      <c r="D31" s="69"/>
      <c r="E31" s="69"/>
      <c r="F31" s="16" t="s">
        <v>219</v>
      </c>
    </row>
    <row r="32" spans="1:6" x14ac:dyDescent="0.35">
      <c r="A32" s="16"/>
      <c r="B32" s="69" t="str">
        <f>A440</f>
        <v>8. Luftbehandling</v>
      </c>
      <c r="C32" s="69"/>
      <c r="D32" s="69"/>
      <c r="E32" s="69"/>
      <c r="F32" s="16" t="s">
        <v>219</v>
      </c>
    </row>
    <row r="33" spans="2:6" x14ac:dyDescent="0.35">
      <c r="B33" s="69" t="str">
        <f>A453</f>
        <v>9. Elektrisk anlegg</v>
      </c>
      <c r="C33" s="69"/>
      <c r="D33" s="69"/>
      <c r="E33" s="69"/>
      <c r="F33" s="16" t="s">
        <v>219</v>
      </c>
    </row>
    <row r="34" spans="2:6" x14ac:dyDescent="0.35">
      <c r="B34" s="69" t="str">
        <f>A461</f>
        <v>10. Andre tjenester og nødvendig arbeid</v>
      </c>
      <c r="C34" s="69"/>
      <c r="D34" s="69"/>
      <c r="E34" s="69"/>
      <c r="F34" s="16" t="s">
        <v>219</v>
      </c>
    </row>
    <row r="35" spans="2:6" x14ac:dyDescent="0.35">
      <c r="B35" s="132" t="str">
        <f>A477</f>
        <v>11. Ytelser som normalt ikke inngår i prisen utover punkt nevnt i kap.1-10 om ikke annet er avtalt</v>
      </c>
      <c r="C35" s="132"/>
      <c r="D35" s="132"/>
      <c r="E35" s="132"/>
      <c r="F35" s="59" t="s">
        <v>220</v>
      </c>
    </row>
    <row r="36" spans="2:6" x14ac:dyDescent="0.35">
      <c r="B36" s="133"/>
      <c r="C36" s="133"/>
      <c r="D36" s="133"/>
      <c r="E36" s="133"/>
      <c r="F36" s="59"/>
    </row>
    <row r="37" spans="2:6" x14ac:dyDescent="0.35">
      <c r="B37" s="69" t="str">
        <f>A525</f>
        <v>12. Toleranseklasse og avvik</v>
      </c>
      <c r="C37" s="69"/>
      <c r="D37" s="69"/>
      <c r="E37" s="69"/>
      <c r="F37" s="16" t="s">
        <v>221</v>
      </c>
    </row>
    <row r="38" spans="2:6" x14ac:dyDescent="0.35">
      <c r="B38" s="69" t="str">
        <f>A559</f>
        <v>13. Garanti/forsikring</v>
      </c>
      <c r="C38" s="69"/>
      <c r="D38" s="69"/>
      <c r="E38" s="69"/>
      <c r="F38" s="16" t="s">
        <v>221</v>
      </c>
    </row>
    <row r="39" spans="2:6" x14ac:dyDescent="0.35">
      <c r="B39" s="69" t="str">
        <f>A565</f>
        <v>14. Offentligrettslige regler</v>
      </c>
      <c r="C39" s="69"/>
      <c r="D39" s="69"/>
      <c r="E39" s="69"/>
      <c r="F39" s="16" t="s">
        <v>221</v>
      </c>
    </row>
    <row r="40" spans="2:6" x14ac:dyDescent="0.35">
      <c r="B40" s="69" t="str">
        <f>Romskjema!A1</f>
        <v>15. Romskjema</v>
      </c>
      <c r="C40" s="69"/>
      <c r="D40" s="69"/>
      <c r="E40" s="69"/>
      <c r="F40" s="16" t="s">
        <v>222</v>
      </c>
    </row>
    <row r="41" spans="2:6" x14ac:dyDescent="0.35">
      <c r="B41" s="69" t="str">
        <f>'Gebyrer, kostnader og signatur'!A1</f>
        <v>16. Gebyrer og kostnader</v>
      </c>
      <c r="C41" s="69"/>
      <c r="D41" s="69"/>
      <c r="E41" s="69"/>
      <c r="F41" s="16" t="s">
        <v>223</v>
      </c>
    </row>
    <row r="49" spans="1:7" ht="28.5" x14ac:dyDescent="0.35">
      <c r="A49" s="102" t="s">
        <v>224</v>
      </c>
      <c r="B49" s="102"/>
      <c r="C49" s="102"/>
      <c r="D49" s="102"/>
      <c r="E49" s="102"/>
      <c r="F49" s="102"/>
      <c r="G49" s="102"/>
    </row>
    <row r="51" spans="1:7" ht="14.5" customHeight="1" x14ac:dyDescent="0.35">
      <c r="A51" s="96" t="s">
        <v>225</v>
      </c>
      <c r="B51" s="96"/>
      <c r="C51" s="96"/>
      <c r="D51" s="96"/>
      <c r="E51" s="38" t="e" vm="87">
        <v>#VALUE!</v>
      </c>
      <c r="F51" s="38"/>
      <c r="G51" s="38"/>
    </row>
    <row r="52" spans="1:7" x14ac:dyDescent="0.35">
      <c r="A52" s="96"/>
      <c r="B52" s="96"/>
      <c r="C52" s="96"/>
      <c r="D52" s="96"/>
      <c r="E52" s="38"/>
      <c r="F52" s="38"/>
      <c r="G52" s="38"/>
    </row>
    <row r="53" spans="1:7" x14ac:dyDescent="0.35">
      <c r="A53" s="96"/>
      <c r="B53" s="96"/>
      <c r="C53" s="96"/>
      <c r="D53" s="96"/>
      <c r="E53" s="38"/>
      <c r="F53" s="38"/>
      <c r="G53" s="38"/>
    </row>
    <row r="54" spans="1:7" x14ac:dyDescent="0.35">
      <c r="E54" s="38"/>
      <c r="F54" s="38"/>
      <c r="G54" s="38"/>
    </row>
    <row r="55" spans="1:7" x14ac:dyDescent="0.35">
      <c r="A55" s="81" t="s">
        <v>226</v>
      </c>
      <c r="B55" s="81"/>
      <c r="C55" s="81"/>
      <c r="D55" s="81"/>
      <c r="E55" s="38"/>
      <c r="F55" s="38"/>
      <c r="G55" s="38"/>
    </row>
    <row r="56" spans="1:7" x14ac:dyDescent="0.35">
      <c r="A56" s="81"/>
      <c r="B56" s="81"/>
      <c r="C56" s="81"/>
      <c r="D56" s="81"/>
      <c r="E56" s="38"/>
      <c r="F56" s="38"/>
      <c r="G56" s="38"/>
    </row>
    <row r="57" spans="1:7" x14ac:dyDescent="0.35">
      <c r="A57" s="81" t="s">
        <v>227</v>
      </c>
      <c r="B57" s="81"/>
      <c r="C57" s="81"/>
      <c r="D57" s="81"/>
      <c r="E57" s="38"/>
      <c r="F57" s="38"/>
      <c r="G57" s="38"/>
    </row>
    <row r="58" spans="1:7" x14ac:dyDescent="0.35">
      <c r="A58" s="81"/>
      <c r="B58" s="81"/>
      <c r="C58" s="81"/>
      <c r="D58" s="81"/>
      <c r="E58" s="38"/>
      <c r="F58" s="38"/>
      <c r="G58" s="38"/>
    </row>
    <row r="59" spans="1:7" x14ac:dyDescent="0.35">
      <c r="A59" s="3"/>
      <c r="B59" s="3"/>
      <c r="C59" s="3"/>
      <c r="D59" s="3"/>
      <c r="E59" s="1"/>
      <c r="F59" s="1"/>
      <c r="G59" s="1"/>
    </row>
    <row r="60" spans="1:7" x14ac:dyDescent="0.35">
      <c r="A60" s="38" t="e" vm="158">
        <v>#VALUE!</v>
      </c>
      <c r="B60" s="38"/>
      <c r="C60" s="38"/>
    </row>
    <row r="61" spans="1:7" x14ac:dyDescent="0.35">
      <c r="A61" s="38"/>
      <c r="B61" s="38"/>
      <c r="C61" s="38"/>
      <c r="D61" s="81" t="s">
        <v>228</v>
      </c>
      <c r="E61" s="81"/>
      <c r="F61" s="81"/>
      <c r="G61" s="81"/>
    </row>
    <row r="62" spans="1:7" x14ac:dyDescent="0.35">
      <c r="A62" s="38"/>
      <c r="B62" s="38"/>
      <c r="C62" s="38"/>
      <c r="D62" s="81"/>
      <c r="E62" s="81"/>
      <c r="F62" s="81"/>
      <c r="G62" s="81"/>
    </row>
    <row r="63" spans="1:7" x14ac:dyDescent="0.35">
      <c r="A63" s="38"/>
      <c r="B63" s="38"/>
      <c r="C63" s="38"/>
    </row>
    <row r="64" spans="1:7" x14ac:dyDescent="0.35">
      <c r="A64" s="38"/>
      <c r="B64" s="38"/>
      <c r="C64" s="38"/>
      <c r="D64" s="81" t="s">
        <v>229</v>
      </c>
      <c r="E64" s="81"/>
      <c r="F64" s="81"/>
      <c r="G64" s="81"/>
    </row>
    <row r="65" spans="1:7" x14ac:dyDescent="0.35">
      <c r="A65" s="38"/>
      <c r="B65" s="38"/>
      <c r="C65" s="38"/>
      <c r="D65" s="81"/>
      <c r="E65" s="81"/>
      <c r="F65" s="81"/>
      <c r="G65" s="81"/>
    </row>
    <row r="66" spans="1:7" x14ac:dyDescent="0.35">
      <c r="A66" s="38"/>
      <c r="B66" s="38"/>
      <c r="C66" s="38"/>
    </row>
    <row r="68" spans="1:7" x14ac:dyDescent="0.35">
      <c r="A68" s="97" t="s">
        <v>230</v>
      </c>
      <c r="B68" s="104" t="s">
        <v>231</v>
      </c>
      <c r="C68" s="104"/>
      <c r="D68" s="104"/>
      <c r="E68" s="104"/>
      <c r="F68" s="104"/>
      <c r="G68" s="104"/>
    </row>
    <row r="69" spans="1:7" x14ac:dyDescent="0.35">
      <c r="A69" s="98"/>
      <c r="B69" s="105"/>
      <c r="C69" s="105"/>
      <c r="D69" s="105"/>
      <c r="E69" s="105"/>
      <c r="F69" s="105"/>
      <c r="G69" s="105"/>
    </row>
    <row r="71" spans="1:7" x14ac:dyDescent="0.35">
      <c r="A71" s="97" t="s">
        <v>232</v>
      </c>
      <c r="B71" s="99"/>
      <c r="C71" s="99"/>
      <c r="D71" s="99"/>
      <c r="E71" s="99"/>
      <c r="F71" s="99"/>
      <c r="G71" s="99"/>
    </row>
    <row r="72" spans="1:7" x14ac:dyDescent="0.35">
      <c r="A72" s="97"/>
      <c r="B72" s="99"/>
      <c r="C72" s="99"/>
      <c r="D72" s="99"/>
      <c r="E72" s="99"/>
      <c r="F72" s="99"/>
      <c r="G72" s="99"/>
    </row>
    <row r="73" spans="1:7" x14ac:dyDescent="0.35">
      <c r="A73" s="98"/>
      <c r="B73" s="100"/>
      <c r="C73" s="100"/>
      <c r="D73" s="100"/>
      <c r="E73" s="100"/>
      <c r="F73" s="100"/>
      <c r="G73" s="100"/>
    </row>
    <row r="75" spans="1:7" x14ac:dyDescent="0.35">
      <c r="A75" s="106" t="s">
        <v>233</v>
      </c>
      <c r="B75" s="106"/>
      <c r="C75" s="106"/>
      <c r="D75" s="106"/>
    </row>
    <row r="76" spans="1:7" x14ac:dyDescent="0.35">
      <c r="A76" s="106"/>
      <c r="B76" s="106"/>
      <c r="C76" s="106"/>
      <c r="D76" s="106"/>
    </row>
    <row r="77" spans="1:7" x14ac:dyDescent="0.35">
      <c r="A77" s="93" t="s">
        <v>234</v>
      </c>
      <c r="B77" s="93"/>
      <c r="C77" s="93"/>
      <c r="D77" s="93"/>
      <c r="E77" s="93"/>
      <c r="F77" s="93"/>
      <c r="G77" s="93"/>
    </row>
    <row r="78" spans="1:7" x14ac:dyDescent="0.35">
      <c r="A78" s="93"/>
      <c r="B78" s="93"/>
      <c r="C78" s="93"/>
      <c r="D78" s="93"/>
      <c r="E78" s="93"/>
      <c r="F78" s="93"/>
      <c r="G78" s="93"/>
    </row>
    <row r="79" spans="1:7" x14ac:dyDescent="0.35">
      <c r="A79" s="7"/>
      <c r="B79" s="7"/>
      <c r="C79" s="7"/>
      <c r="D79" s="7"/>
      <c r="E79" s="7"/>
      <c r="F79" s="7"/>
      <c r="G79" s="7"/>
    </row>
    <row r="80" spans="1:7" x14ac:dyDescent="0.35">
      <c r="A80" s="97" t="s">
        <v>230</v>
      </c>
      <c r="B80" s="99"/>
      <c r="C80" s="99"/>
      <c r="D80" s="99"/>
      <c r="E80" s="99"/>
      <c r="F80" s="99"/>
      <c r="G80" s="99"/>
    </row>
    <row r="81" spans="1:7" x14ac:dyDescent="0.35">
      <c r="A81" s="98"/>
      <c r="B81" s="100"/>
      <c r="C81" s="100"/>
      <c r="D81" s="100"/>
      <c r="E81" s="100"/>
      <c r="F81" s="100"/>
      <c r="G81" s="100"/>
    </row>
    <row r="82" spans="1:7" x14ac:dyDescent="0.35">
      <c r="A82" s="5"/>
      <c r="B82" s="3"/>
      <c r="C82" s="3"/>
      <c r="D82" s="3"/>
      <c r="E82" s="3"/>
      <c r="F82" s="3"/>
      <c r="G82" s="3"/>
    </row>
    <row r="83" spans="1:7" ht="14.5" customHeight="1" x14ac:dyDescent="0.35">
      <c r="A83" s="103" t="s">
        <v>235</v>
      </c>
      <c r="B83" s="103"/>
      <c r="C83" s="138" t="s">
        <v>236</v>
      </c>
      <c r="D83" s="138"/>
      <c r="E83" s="138"/>
      <c r="F83" s="138"/>
      <c r="G83" s="138"/>
    </row>
    <row r="84" spans="1:7" ht="14.5" customHeight="1" x14ac:dyDescent="0.35">
      <c r="A84" s="103"/>
      <c r="B84" s="103"/>
      <c r="C84" s="9"/>
      <c r="D84" s="9"/>
    </row>
    <row r="85" spans="1:7" ht="14.5" customHeight="1" x14ac:dyDescent="0.35">
      <c r="A85" s="39" t="e" vm="159">
        <v>#VALUE!</v>
      </c>
      <c r="B85" s="39"/>
      <c r="C85" s="39"/>
      <c r="D85" s="93" t="s">
        <v>237</v>
      </c>
      <c r="E85" s="93"/>
      <c r="F85" s="93"/>
      <c r="G85" s="93"/>
    </row>
    <row r="86" spans="1:7" x14ac:dyDescent="0.35">
      <c r="A86" s="39"/>
      <c r="B86" s="39"/>
      <c r="C86" s="39"/>
      <c r="D86" s="93"/>
      <c r="E86" s="93"/>
      <c r="F86" s="93"/>
      <c r="G86" s="93"/>
    </row>
    <row r="87" spans="1:7" x14ac:dyDescent="0.35">
      <c r="A87" s="39"/>
      <c r="B87" s="39"/>
      <c r="C87" s="39"/>
      <c r="D87" s="93"/>
      <c r="E87" s="93"/>
      <c r="F87" s="93"/>
      <c r="G87" s="93"/>
    </row>
    <row r="88" spans="1:7" x14ac:dyDescent="0.35">
      <c r="A88" s="39"/>
      <c r="B88" s="39"/>
      <c r="C88" s="39"/>
      <c r="E88" s="38" t="e" vm="160">
        <f>_xlfn.XLOOKUP(B91,'Bilder terrassebord'!B2:B1048576,'Bilder terrassebord'!C2:C1048576,"")</f>
        <v>#VALUE!</v>
      </c>
      <c r="F88" s="38"/>
      <c r="G88" s="38"/>
    </row>
    <row r="89" spans="1:7" x14ac:dyDescent="0.35">
      <c r="A89" s="39"/>
      <c r="B89" s="39"/>
      <c r="C89" s="39"/>
      <c r="E89" s="38"/>
      <c r="F89" s="38"/>
      <c r="G89" s="38"/>
    </row>
    <row r="90" spans="1:7" x14ac:dyDescent="0.35">
      <c r="E90" s="38"/>
      <c r="F90" s="38"/>
      <c r="G90" s="38"/>
    </row>
    <row r="91" spans="1:7" x14ac:dyDescent="0.35">
      <c r="A91" t="s">
        <v>238</v>
      </c>
      <c r="B91" s="58" t="s">
        <v>46</v>
      </c>
      <c r="C91" s="58"/>
      <c r="D91" s="58"/>
      <c r="E91" s="38"/>
      <c r="F91" s="38"/>
      <c r="G91" s="38"/>
    </row>
    <row r="92" spans="1:7" x14ac:dyDescent="0.35">
      <c r="A92" s="97" t="s">
        <v>230</v>
      </c>
      <c r="B92" s="99"/>
      <c r="C92" s="99"/>
      <c r="D92" s="99"/>
      <c r="E92" s="38"/>
      <c r="F92" s="38"/>
      <c r="G92" s="38"/>
    </row>
    <row r="93" spans="1:7" x14ac:dyDescent="0.35">
      <c r="A93" s="97"/>
      <c r="B93" s="99"/>
      <c r="C93" s="99"/>
      <c r="D93" s="99"/>
      <c r="E93" s="38"/>
      <c r="F93" s="38"/>
      <c r="G93" s="38"/>
    </row>
    <row r="94" spans="1:7" x14ac:dyDescent="0.35">
      <c r="A94" s="97"/>
      <c r="B94" s="99"/>
      <c r="C94" s="99"/>
      <c r="D94" s="99"/>
      <c r="E94" s="38"/>
      <c r="F94" s="38"/>
      <c r="G94" s="38"/>
    </row>
    <row r="95" spans="1:7" x14ac:dyDescent="0.35">
      <c r="A95" s="98"/>
      <c r="B95" s="100"/>
      <c r="C95" s="100"/>
      <c r="D95" s="100"/>
      <c r="E95" s="53"/>
      <c r="F95" s="53"/>
      <c r="G95" s="53"/>
    </row>
    <row r="96" spans="1:7" x14ac:dyDescent="0.35">
      <c r="A96" s="106" t="s">
        <v>239</v>
      </c>
      <c r="B96" s="106"/>
      <c r="C96" s="106"/>
    </row>
    <row r="97" spans="1:7" x14ac:dyDescent="0.35">
      <c r="A97" s="106"/>
      <c r="B97" s="106"/>
      <c r="C97" s="106"/>
      <c r="D97" s="114" t="str">
        <f>IF(OR(F103="Dobbelfals grunnet",F103="Dobbelfals med spor grunnet",F103="Dobbelfals med staff grunnet",F103="Dobbelfals tett 1 lag visir",F103="Rektangulær grunnet"),"Trekledning er levert av vår hovedleverandør Moelven Wood AS","")</f>
        <v>Trekledning er levert av vår hovedleverandør Moelven Wood AS</v>
      </c>
      <c r="E97" s="114"/>
      <c r="F97" s="114"/>
      <c r="G97" s="114"/>
    </row>
    <row r="98" spans="1:7" x14ac:dyDescent="0.35">
      <c r="A98" s="38" t="e" vm="161">
        <f>_xlfn.XLOOKUP(F103,'Bilder kledning'!A3:A1048576,'Bilder kledning'!B3:B1048576,"")</f>
        <v>#VALUE!</v>
      </c>
      <c r="B98" s="38"/>
      <c r="C98" s="38"/>
    </row>
    <row r="99" spans="1:7" x14ac:dyDescent="0.35">
      <c r="A99" s="38"/>
      <c r="B99" s="38"/>
      <c r="C99" s="38"/>
      <c r="D99" s="93" t="s">
        <v>240</v>
      </c>
      <c r="E99" s="93"/>
      <c r="F99" s="93"/>
      <c r="G99" s="93"/>
    </row>
    <row r="100" spans="1:7" x14ac:dyDescent="0.35">
      <c r="A100" s="38"/>
      <c r="B100" s="38"/>
      <c r="C100" s="38"/>
      <c r="D100" s="93"/>
      <c r="E100" s="93"/>
      <c r="F100" s="93"/>
      <c r="G100" s="93"/>
    </row>
    <row r="101" spans="1:7" x14ac:dyDescent="0.35">
      <c r="A101" s="38"/>
      <c r="B101" s="38"/>
      <c r="C101" s="38"/>
      <c r="D101" s="93"/>
      <c r="E101" s="93"/>
      <c r="F101" s="93"/>
      <c r="G101" s="93"/>
    </row>
    <row r="102" spans="1:7" x14ac:dyDescent="0.35">
      <c r="A102" s="38"/>
      <c r="B102" s="38"/>
      <c r="C102" s="38"/>
    </row>
    <row r="103" spans="1:7" x14ac:dyDescent="0.35">
      <c r="A103" s="38"/>
      <c r="B103" s="38"/>
      <c r="C103" s="38"/>
      <c r="D103" s="59" t="s">
        <v>241</v>
      </c>
      <c r="E103" s="59"/>
      <c r="F103" s="96" t="s">
        <v>5</v>
      </c>
      <c r="G103" s="96"/>
    </row>
    <row r="104" spans="1:7" x14ac:dyDescent="0.35">
      <c r="A104" s="38"/>
      <c r="B104" s="38"/>
      <c r="C104" s="38"/>
      <c r="F104" s="96"/>
      <c r="G104" s="96"/>
    </row>
    <row r="105" spans="1:7" x14ac:dyDescent="0.35">
      <c r="A105" s="38"/>
      <c r="B105" s="38"/>
      <c r="C105" s="38"/>
      <c r="F105" s="113"/>
      <c r="G105" s="113"/>
    </row>
    <row r="106" spans="1:7" x14ac:dyDescent="0.35">
      <c r="A106" s="38"/>
      <c r="B106" s="38"/>
      <c r="C106" s="38"/>
      <c r="D106" t="s">
        <v>242</v>
      </c>
      <c r="E106" s="10"/>
      <c r="F106" s="113"/>
      <c r="G106" s="113"/>
    </row>
    <row r="107" spans="1:7" x14ac:dyDescent="0.35">
      <c r="A107" s="38"/>
      <c r="B107" s="38"/>
      <c r="C107" s="38"/>
      <c r="E107" s="38" t="str">
        <f>_xlfn.XLOOKUP(Leveransebeskrivelse!$F$105,'Bilder kledning'!$A$3:$A$9,'Bilder kledning'!$B$3:$B$9,"")</f>
        <v/>
      </c>
      <c r="F107" s="38"/>
      <c r="G107" s="38"/>
    </row>
    <row r="108" spans="1:7" x14ac:dyDescent="0.35">
      <c r="E108" s="38"/>
      <c r="F108" s="38"/>
      <c r="G108" s="38"/>
    </row>
    <row r="109" spans="1:7" ht="15" customHeight="1" x14ac:dyDescent="0.35">
      <c r="A109" s="97" t="s">
        <v>230</v>
      </c>
      <c r="B109" s="99"/>
      <c r="C109" s="99"/>
      <c r="D109" s="99"/>
      <c r="E109" s="38"/>
      <c r="F109" s="38"/>
      <c r="G109" s="38"/>
    </row>
    <row r="110" spans="1:7" x14ac:dyDescent="0.35">
      <c r="A110" s="97"/>
      <c r="B110" s="99"/>
      <c r="C110" s="99"/>
      <c r="D110" s="99"/>
      <c r="E110" s="38"/>
      <c r="F110" s="38"/>
      <c r="G110" s="38"/>
    </row>
    <row r="111" spans="1:7" x14ac:dyDescent="0.35">
      <c r="A111" s="97"/>
      <c r="B111" s="99"/>
      <c r="C111" s="99"/>
      <c r="D111" s="99"/>
      <c r="E111" s="38"/>
      <c r="F111" s="38"/>
      <c r="G111" s="38"/>
    </row>
    <row r="112" spans="1:7" x14ac:dyDescent="0.35">
      <c r="A112" s="97"/>
      <c r="B112" s="99"/>
      <c r="C112" s="99"/>
      <c r="D112" s="99"/>
      <c r="E112" s="38"/>
      <c r="F112" s="38"/>
      <c r="G112" s="38"/>
    </row>
    <row r="113" spans="1:7" x14ac:dyDescent="0.35">
      <c r="A113" s="97"/>
      <c r="B113" s="99"/>
      <c r="C113" s="99"/>
      <c r="D113" s="99"/>
      <c r="E113" s="38"/>
      <c r="F113" s="38"/>
      <c r="G113" s="38"/>
    </row>
    <row r="114" spans="1:7" x14ac:dyDescent="0.35">
      <c r="A114" s="31"/>
      <c r="B114" s="31"/>
      <c r="C114" s="31"/>
      <c r="D114" s="22"/>
      <c r="E114" s="53"/>
      <c r="F114" s="53"/>
      <c r="G114" s="53"/>
    </row>
    <row r="115" spans="1:7" x14ac:dyDescent="0.35">
      <c r="A115" s="103" t="s">
        <v>243</v>
      </c>
      <c r="B115" s="103"/>
      <c r="C115" s="59" t="s">
        <v>244</v>
      </c>
      <c r="D115" s="59"/>
      <c r="E115" s="59"/>
      <c r="F115" s="59"/>
      <c r="G115" s="59"/>
    </row>
    <row r="116" spans="1:7" x14ac:dyDescent="0.35">
      <c r="A116" s="103"/>
      <c r="B116" s="103"/>
    </row>
    <row r="117" spans="1:7" ht="14.5" customHeight="1" x14ac:dyDescent="0.35">
      <c r="A117" s="38" t="e" vm="162">
        <f>_xlfn.XLOOKUP(E124,'Bilder vindu'!B2:B1048576,'Bilder vindu'!C2:C1048576,"")</f>
        <v>#VALUE!</v>
      </c>
      <c r="B117" s="38"/>
      <c r="C117" s="38"/>
      <c r="D117" s="93" t="s">
        <v>245</v>
      </c>
      <c r="E117" s="93"/>
      <c r="F117" s="93"/>
      <c r="G117" s="93"/>
    </row>
    <row r="118" spans="1:7" x14ac:dyDescent="0.35">
      <c r="A118" s="38"/>
      <c r="B118" s="38"/>
      <c r="C118" s="38"/>
      <c r="D118" s="93"/>
      <c r="E118" s="93"/>
      <c r="F118" s="93"/>
      <c r="G118" s="93"/>
    </row>
    <row r="119" spans="1:7" x14ac:dyDescent="0.35">
      <c r="A119" s="38"/>
      <c r="B119" s="38"/>
      <c r="C119" s="38"/>
      <c r="D119" s="93"/>
      <c r="E119" s="93"/>
      <c r="F119" s="93"/>
      <c r="G119" s="93"/>
    </row>
    <row r="120" spans="1:7" x14ac:dyDescent="0.35">
      <c r="A120" s="38"/>
      <c r="B120" s="38"/>
      <c r="C120" s="38"/>
      <c r="D120" s="93"/>
      <c r="E120" s="93"/>
      <c r="F120" s="93"/>
      <c r="G120" s="93"/>
    </row>
    <row r="121" spans="1:7" x14ac:dyDescent="0.35">
      <c r="A121" s="38"/>
      <c r="B121" s="38"/>
      <c r="C121" s="38"/>
      <c r="D121" s="93"/>
      <c r="E121" s="93"/>
      <c r="F121" s="93"/>
      <c r="G121" s="93"/>
    </row>
    <row r="122" spans="1:7" x14ac:dyDescent="0.35">
      <c r="A122" s="38"/>
      <c r="B122" s="38"/>
      <c r="C122" s="38"/>
      <c r="D122" s="93"/>
      <c r="E122" s="93"/>
      <c r="F122" s="93"/>
      <c r="G122" s="93"/>
    </row>
    <row r="123" spans="1:7" x14ac:dyDescent="0.35">
      <c r="A123" s="38"/>
      <c r="B123" s="38"/>
      <c r="C123" s="38"/>
      <c r="D123" s="8"/>
      <c r="E123" s="8"/>
      <c r="F123" s="8"/>
      <c r="G123" s="8"/>
    </row>
    <row r="124" spans="1:7" x14ac:dyDescent="0.35">
      <c r="A124" s="38"/>
      <c r="B124" s="38"/>
      <c r="C124" s="38"/>
      <c r="D124" t="s">
        <v>246</v>
      </c>
      <c r="E124" s="115" t="s">
        <v>15</v>
      </c>
      <c r="F124" s="115"/>
      <c r="G124" s="115"/>
    </row>
    <row r="125" spans="1:7" x14ac:dyDescent="0.35">
      <c r="A125" s="38"/>
      <c r="B125" s="38"/>
      <c r="C125" s="38"/>
      <c r="E125" s="115"/>
      <c r="F125" s="115"/>
      <c r="G125" s="115"/>
    </row>
    <row r="126" spans="1:7" x14ac:dyDescent="0.35">
      <c r="A126" s="38"/>
      <c r="B126" s="38"/>
      <c r="C126" s="38"/>
      <c r="D126" t="str">
        <f>IF(E124="Tre - med eller uten aluminiumsbeslag","Alubelagt?","")</f>
        <v>Alubelagt?</v>
      </c>
      <c r="E126" s="58" t="s">
        <v>19</v>
      </c>
      <c r="F126" s="58"/>
      <c r="G126" s="58"/>
    </row>
    <row r="128" spans="1:7" ht="14.5" customHeight="1" x14ac:dyDescent="0.35">
      <c r="A128" s="116" t="s">
        <v>247</v>
      </c>
      <c r="B128" s="116"/>
      <c r="C128" s="116"/>
      <c r="D128" s="116"/>
      <c r="E128" s="116"/>
      <c r="F128" s="39" t="s">
        <v>248</v>
      </c>
      <c r="G128" s="39"/>
    </row>
    <row r="129" spans="1:7" x14ac:dyDescent="0.35">
      <c r="A129" s="116"/>
      <c r="B129" s="116"/>
      <c r="C129" s="116"/>
      <c r="D129" s="116"/>
      <c r="E129" s="116"/>
      <c r="F129" s="114" t="s">
        <v>17</v>
      </c>
      <c r="G129" s="114"/>
    </row>
    <row r="130" spans="1:7" x14ac:dyDescent="0.35">
      <c r="A130" s="116"/>
      <c r="B130" s="116"/>
      <c r="C130" s="116"/>
      <c r="D130" s="116"/>
      <c r="E130" s="116"/>
      <c r="F130" s="118" t="e" vm="163">
        <f>_xlfn.XLOOKUP(F129,'Bilder vindu'!H2:H1048576,'Bilder vindu'!I2:I1048576,"")</f>
        <v>#VALUE!</v>
      </c>
      <c r="G130" s="118"/>
    </row>
    <row r="131" spans="1:7" x14ac:dyDescent="0.35">
      <c r="A131" s="116"/>
      <c r="B131" s="116"/>
      <c r="C131" s="116"/>
      <c r="D131" s="116"/>
      <c r="E131" s="116"/>
      <c r="F131" s="118"/>
      <c r="G131" s="118"/>
    </row>
    <row r="132" spans="1:7" x14ac:dyDescent="0.35">
      <c r="A132" s="116"/>
      <c r="B132" s="116"/>
      <c r="C132" s="116"/>
      <c r="D132" s="116"/>
      <c r="E132" s="116"/>
      <c r="F132" s="118"/>
      <c r="G132" s="118"/>
    </row>
    <row r="133" spans="1:7" x14ac:dyDescent="0.35">
      <c r="A133" s="116"/>
      <c r="B133" s="116"/>
      <c r="C133" s="116"/>
      <c r="D133" s="116"/>
      <c r="E133" s="116"/>
      <c r="F133" s="118"/>
      <c r="G133" s="118"/>
    </row>
    <row r="134" spans="1:7" x14ac:dyDescent="0.35">
      <c r="A134" s="116"/>
      <c r="B134" s="116"/>
      <c r="C134" s="116"/>
      <c r="D134" s="116"/>
      <c r="E134" s="116"/>
      <c r="F134" s="118"/>
      <c r="G134" s="118"/>
    </row>
    <row r="135" spans="1:7" x14ac:dyDescent="0.35">
      <c r="A135" s="11"/>
      <c r="B135" s="11"/>
      <c r="C135" s="11"/>
      <c r="D135" s="11"/>
      <c r="E135" s="11"/>
    </row>
    <row r="136" spans="1:7" x14ac:dyDescent="0.35">
      <c r="A136" s="11"/>
      <c r="B136" s="11"/>
      <c r="C136" s="11"/>
      <c r="D136" s="11"/>
      <c r="E136" s="11"/>
    </row>
    <row r="137" spans="1:7" x14ac:dyDescent="0.35">
      <c r="A137" s="121" t="s">
        <v>230</v>
      </c>
      <c r="B137" s="119"/>
      <c r="C137" s="119"/>
      <c r="D137" s="119"/>
      <c r="E137" s="119"/>
      <c r="F137" s="119"/>
      <c r="G137" s="119"/>
    </row>
    <row r="138" spans="1:7" x14ac:dyDescent="0.35">
      <c r="A138" s="122"/>
      <c r="B138" s="120"/>
      <c r="C138" s="120"/>
      <c r="D138" s="120"/>
      <c r="E138" s="120"/>
      <c r="F138" s="120"/>
      <c r="G138" s="120"/>
    </row>
    <row r="139" spans="1:7" x14ac:dyDescent="0.35">
      <c r="A139" s="11"/>
      <c r="B139" s="11"/>
      <c r="C139" s="11"/>
      <c r="D139" s="11"/>
      <c r="E139" s="11"/>
    </row>
    <row r="140" spans="1:7" x14ac:dyDescent="0.35">
      <c r="A140" s="11"/>
      <c r="B140" s="11"/>
      <c r="C140" s="11"/>
      <c r="D140" s="11"/>
      <c r="E140" s="11"/>
    </row>
    <row r="144" spans="1:7" x14ac:dyDescent="0.35">
      <c r="A144" s="106" t="s">
        <v>249</v>
      </c>
      <c r="B144" s="106"/>
      <c r="E144" s="38" t="str">
        <f>_xlfn.XLOOKUP(B150,'Bilder takvindu'!B2:B5,'Bilder takvindu'!C2:C5,"")</f>
        <v/>
      </c>
      <c r="F144" s="38"/>
      <c r="G144" s="38"/>
    </row>
    <row r="145" spans="1:7" x14ac:dyDescent="0.35">
      <c r="A145" s="106"/>
      <c r="B145" s="106"/>
      <c r="E145" s="38"/>
      <c r="F145" s="38"/>
      <c r="G145" s="38"/>
    </row>
    <row r="146" spans="1:7" ht="14.5" customHeight="1" x14ac:dyDescent="0.35">
      <c r="A146" s="93" t="s">
        <v>250</v>
      </c>
      <c r="B146" s="93"/>
      <c r="C146" s="93"/>
      <c r="D146" s="93"/>
      <c r="E146" s="38"/>
      <c r="F146" s="38"/>
      <c r="G146" s="38"/>
    </row>
    <row r="147" spans="1:7" x14ac:dyDescent="0.35">
      <c r="A147" s="93"/>
      <c r="B147" s="93"/>
      <c r="C147" s="93"/>
      <c r="D147" s="93"/>
      <c r="E147" s="38"/>
      <c r="F147" s="38"/>
      <c r="G147" s="38"/>
    </row>
    <row r="148" spans="1:7" x14ac:dyDescent="0.35">
      <c r="A148" s="93"/>
      <c r="B148" s="93"/>
      <c r="C148" s="93"/>
      <c r="D148" s="93"/>
      <c r="E148" s="38"/>
      <c r="F148" s="38"/>
      <c r="G148" s="38"/>
    </row>
    <row r="149" spans="1:7" x14ac:dyDescent="0.35">
      <c r="E149" s="38"/>
      <c r="F149" s="38"/>
      <c r="G149" s="38"/>
    </row>
    <row r="150" spans="1:7" x14ac:dyDescent="0.35">
      <c r="A150" t="s">
        <v>246</v>
      </c>
      <c r="B150" s="115"/>
      <c r="C150" s="115"/>
      <c r="D150" s="115"/>
      <c r="E150" s="38"/>
      <c r="F150" s="38"/>
      <c r="G150" s="38"/>
    </row>
    <row r="151" spans="1:7" x14ac:dyDescent="0.35">
      <c r="E151" s="38"/>
      <c r="F151" s="38"/>
      <c r="G151" s="38"/>
    </row>
    <row r="152" spans="1:7" x14ac:dyDescent="0.35">
      <c r="A152" s="97" t="s">
        <v>230</v>
      </c>
      <c r="B152" s="99"/>
      <c r="C152" s="99"/>
      <c r="D152" s="99"/>
      <c r="E152" s="99"/>
      <c r="F152" s="99"/>
      <c r="G152" s="99"/>
    </row>
    <row r="153" spans="1:7" x14ac:dyDescent="0.35">
      <c r="A153" s="98"/>
      <c r="B153" s="100"/>
      <c r="C153" s="100"/>
      <c r="D153" s="100"/>
      <c r="E153" s="100"/>
      <c r="F153" s="100"/>
      <c r="G153" s="100"/>
    </row>
    <row r="155" spans="1:7" x14ac:dyDescent="0.35">
      <c r="A155" s="106" t="s">
        <v>251</v>
      </c>
      <c r="B155" s="106"/>
    </row>
    <row r="156" spans="1:7" x14ac:dyDescent="0.35">
      <c r="A156" s="106"/>
      <c r="B156" s="106"/>
    </row>
    <row r="157" spans="1:7" ht="14.5" customHeight="1" x14ac:dyDescent="0.35">
      <c r="A157" s="38" t="e" vm="164">
        <v>#VALUE!</v>
      </c>
      <c r="B157" s="38"/>
      <c r="C157" s="38"/>
      <c r="D157" s="93" t="s">
        <v>252</v>
      </c>
      <c r="E157" s="117"/>
      <c r="F157" s="117"/>
      <c r="G157" s="117"/>
    </row>
    <row r="158" spans="1:7" x14ac:dyDescent="0.35">
      <c r="A158" s="38"/>
      <c r="B158" s="38"/>
      <c r="C158" s="38"/>
      <c r="D158" s="117"/>
      <c r="E158" s="117"/>
      <c r="F158" s="117"/>
      <c r="G158" s="117"/>
    </row>
    <row r="159" spans="1:7" x14ac:dyDescent="0.35">
      <c r="A159" s="38"/>
      <c r="B159" s="38"/>
      <c r="C159" s="38"/>
      <c r="D159" s="117"/>
      <c r="E159" s="117"/>
      <c r="F159" s="117"/>
      <c r="G159" s="117"/>
    </row>
    <row r="160" spans="1:7" x14ac:dyDescent="0.35">
      <c r="A160" s="38"/>
      <c r="B160" s="38"/>
      <c r="C160" s="38"/>
      <c r="D160" s="117"/>
      <c r="E160" s="117"/>
      <c r="F160" s="117"/>
      <c r="G160" s="117"/>
    </row>
    <row r="161" spans="1:7" x14ac:dyDescent="0.35">
      <c r="A161" s="38"/>
      <c r="B161" s="38"/>
      <c r="C161" s="38"/>
      <c r="D161" s="13"/>
      <c r="E161" s="13"/>
      <c r="F161" s="13"/>
      <c r="G161" s="13"/>
    </row>
    <row r="162" spans="1:7" x14ac:dyDescent="0.35">
      <c r="A162" s="38"/>
      <c r="B162" s="38"/>
      <c r="C162" s="38"/>
      <c r="D162" s="81" t="s">
        <v>45</v>
      </c>
      <c r="E162" s="123" t="s">
        <v>47</v>
      </c>
      <c r="F162" s="123"/>
      <c r="G162" s="4"/>
    </row>
    <row r="163" spans="1:7" x14ac:dyDescent="0.35">
      <c r="A163" s="38"/>
      <c r="B163" s="38"/>
      <c r="C163" s="38"/>
      <c r="D163" s="81"/>
      <c r="E163" s="123"/>
      <c r="F163" s="123"/>
      <c r="G163" s="4"/>
    </row>
    <row r="165" spans="1:7" x14ac:dyDescent="0.35">
      <c r="A165" s="97" t="s">
        <v>253</v>
      </c>
      <c r="B165" s="123" t="s">
        <v>46</v>
      </c>
      <c r="C165" s="123"/>
      <c r="D165" s="38" t="e" vm="160">
        <f>_xlfn.XLOOKUP(B165,'Bilder terrassebord'!B2:B1048576,'Bilder terrassebord'!C2:C1048576,"")</f>
        <v>#VALUE!</v>
      </c>
      <c r="E165" s="38"/>
      <c r="F165" s="38"/>
      <c r="G165" s="38"/>
    </row>
    <row r="166" spans="1:7" x14ac:dyDescent="0.35">
      <c r="A166" s="97"/>
      <c r="B166" s="123"/>
      <c r="C166" s="123"/>
      <c r="D166" s="38"/>
      <c r="E166" s="38"/>
      <c r="F166" s="38"/>
      <c r="G166" s="38"/>
    </row>
    <row r="167" spans="1:7" x14ac:dyDescent="0.35">
      <c r="A167" s="97"/>
      <c r="B167" s="123"/>
      <c r="C167" s="123"/>
      <c r="D167" s="38"/>
      <c r="E167" s="38"/>
      <c r="F167" s="38"/>
      <c r="G167" s="38"/>
    </row>
    <row r="168" spans="1:7" x14ac:dyDescent="0.35">
      <c r="A168" s="97"/>
      <c r="B168" s="123"/>
      <c r="C168" s="123"/>
      <c r="D168" s="38"/>
      <c r="E168" s="38"/>
      <c r="F168" s="38"/>
      <c r="G168" s="38"/>
    </row>
    <row r="169" spans="1:7" x14ac:dyDescent="0.35">
      <c r="A169" s="97"/>
      <c r="B169" s="123"/>
      <c r="C169" s="123"/>
      <c r="D169" s="38"/>
      <c r="E169" s="38"/>
      <c r="F169" s="38"/>
      <c r="G169" s="38"/>
    </row>
    <row r="170" spans="1:7" x14ac:dyDescent="0.35">
      <c r="A170" s="97"/>
      <c r="B170" s="123"/>
      <c r="C170" s="123"/>
      <c r="D170" s="38"/>
      <c r="E170" s="38"/>
      <c r="F170" s="38"/>
      <c r="G170" s="38"/>
    </row>
    <row r="171" spans="1:7" x14ac:dyDescent="0.35">
      <c r="A171" s="97"/>
      <c r="B171" s="123"/>
      <c r="C171" s="123"/>
      <c r="D171" s="38"/>
      <c r="E171" s="38"/>
      <c r="F171" s="38"/>
      <c r="G171" s="38"/>
    </row>
    <row r="173" spans="1:7" x14ac:dyDescent="0.35">
      <c r="A173" s="97" t="s">
        <v>254</v>
      </c>
      <c r="B173" s="99"/>
      <c r="C173" s="99"/>
      <c r="D173" s="99"/>
      <c r="E173" s="99"/>
      <c r="F173" s="99"/>
      <c r="G173" s="99"/>
    </row>
    <row r="174" spans="1:7" x14ac:dyDescent="0.35">
      <c r="A174" s="98"/>
      <c r="B174" s="100"/>
      <c r="C174" s="100"/>
      <c r="D174" s="100"/>
      <c r="E174" s="100"/>
      <c r="F174" s="100"/>
      <c r="G174" s="100"/>
    </row>
    <row r="176" spans="1:7" x14ac:dyDescent="0.35">
      <c r="A176" s="106" t="s">
        <v>255</v>
      </c>
      <c r="B176" s="106"/>
      <c r="C176" s="59" t="s">
        <v>443</v>
      </c>
      <c r="D176" s="59"/>
      <c r="E176" s="59"/>
      <c r="F176" s="59"/>
      <c r="G176" s="59"/>
    </row>
    <row r="177" spans="1:7" x14ac:dyDescent="0.35">
      <c r="A177" s="106"/>
      <c r="B177" s="106"/>
    </row>
    <row r="178" spans="1:7" ht="14.5" customHeight="1" x14ac:dyDescent="0.35">
      <c r="A178" s="38" t="e" vm="165">
        <f>_xlfn.XLOOKUP(D184,'Bilder ytterdør'!B3:B1048576,'Bilder ytterdør'!C3:C1048576,"")</f>
        <v>#VALUE!</v>
      </c>
      <c r="B178" s="38"/>
      <c r="C178" s="81" t="s">
        <v>256</v>
      </c>
      <c r="D178" s="81"/>
      <c r="E178" s="81"/>
      <c r="F178" s="81"/>
      <c r="G178" s="81"/>
    </row>
    <row r="179" spans="1:7" x14ac:dyDescent="0.35">
      <c r="A179" s="38"/>
      <c r="B179" s="38"/>
      <c r="C179" s="81"/>
      <c r="D179" s="81"/>
      <c r="E179" s="81"/>
      <c r="F179" s="81"/>
      <c r="G179" s="81"/>
    </row>
    <row r="180" spans="1:7" x14ac:dyDescent="0.35">
      <c r="A180" s="38"/>
      <c r="B180" s="38"/>
      <c r="C180" s="81"/>
      <c r="D180" s="81"/>
      <c r="E180" s="81"/>
      <c r="F180" s="81"/>
      <c r="G180" s="81"/>
    </row>
    <row r="181" spans="1:7" x14ac:dyDescent="0.35">
      <c r="A181" s="38"/>
      <c r="B181" s="38"/>
      <c r="C181" s="81"/>
      <c r="D181" s="81"/>
      <c r="E181" s="81"/>
      <c r="F181" s="81"/>
      <c r="G181" s="81"/>
    </row>
    <row r="182" spans="1:7" x14ac:dyDescent="0.35">
      <c r="A182" s="38"/>
      <c r="B182" s="38"/>
      <c r="C182" s="81"/>
      <c r="D182" s="81"/>
      <c r="E182" s="81"/>
      <c r="F182" s="81"/>
      <c r="G182" s="81"/>
    </row>
    <row r="183" spans="1:7" x14ac:dyDescent="0.35">
      <c r="A183" s="38"/>
      <c r="B183" s="38"/>
      <c r="C183" s="4"/>
      <c r="D183" s="4"/>
      <c r="E183" s="4"/>
      <c r="F183" s="4"/>
      <c r="G183" s="4"/>
    </row>
    <row r="184" spans="1:7" x14ac:dyDescent="0.35">
      <c r="A184" s="38"/>
      <c r="B184" s="38"/>
      <c r="C184" s="4" t="s">
        <v>257</v>
      </c>
      <c r="D184" s="115" t="s">
        <v>61</v>
      </c>
      <c r="E184" s="115"/>
      <c r="F184" s="115"/>
      <c r="G184" s="2"/>
    </row>
    <row r="185" spans="1:7" x14ac:dyDescent="0.35">
      <c r="A185" s="38"/>
      <c r="B185" s="38"/>
      <c r="C185" s="10"/>
      <c r="E185" s="39" t="e" vm="166">
        <f>_xlfn.XLOOKUP($D$186,'Bilder ytterdør'!J3:J11,'Bilder ytterdør'!K3:K11,"")</f>
        <v>#VALUE!</v>
      </c>
      <c r="F185" s="39"/>
    </row>
    <row r="186" spans="1:7" x14ac:dyDescent="0.35">
      <c r="A186" s="38"/>
      <c r="B186" s="38"/>
      <c r="C186" t="s">
        <v>258</v>
      </c>
      <c r="D186" s="15" t="s">
        <v>63</v>
      </c>
      <c r="E186" s="39"/>
      <c r="F186" s="39"/>
    </row>
    <row r="187" spans="1:7" x14ac:dyDescent="0.35">
      <c r="A187" s="38"/>
      <c r="B187" s="38"/>
      <c r="E187" s="39"/>
      <c r="F187" s="39"/>
    </row>
    <row r="189" spans="1:7" x14ac:dyDescent="0.35">
      <c r="A189" s="97" t="s">
        <v>230</v>
      </c>
      <c r="B189" s="104" t="s">
        <v>259</v>
      </c>
      <c r="C189" s="104"/>
      <c r="D189" s="104"/>
      <c r="E189" s="104"/>
      <c r="F189" s="104"/>
      <c r="G189" s="104"/>
    </row>
    <row r="190" spans="1:7" x14ac:dyDescent="0.35">
      <c r="A190" s="98"/>
      <c r="B190" s="105"/>
      <c r="C190" s="105"/>
      <c r="D190" s="105"/>
      <c r="E190" s="105"/>
      <c r="F190" s="105"/>
      <c r="G190" s="105"/>
    </row>
    <row r="192" spans="1:7" ht="14.5" customHeight="1" x14ac:dyDescent="0.6">
      <c r="A192" s="124" t="s">
        <v>260</v>
      </c>
      <c r="B192" s="124"/>
      <c r="C192" s="124"/>
      <c r="D192" s="14"/>
      <c r="E192" s="97" t="e" vm="58">
        <v>#VALUE!</v>
      </c>
      <c r="F192" s="97"/>
      <c r="G192" s="97"/>
    </row>
    <row r="193" spans="1:7" ht="14.5" customHeight="1" x14ac:dyDescent="0.6">
      <c r="A193" s="124"/>
      <c r="B193" s="124"/>
      <c r="C193" s="124"/>
      <c r="D193" s="14"/>
      <c r="E193" s="97"/>
      <c r="F193" s="97"/>
      <c r="G193" s="97"/>
    </row>
    <row r="194" spans="1:7" x14ac:dyDescent="0.35">
      <c r="A194" s="59" t="s">
        <v>261</v>
      </c>
      <c r="B194" s="59"/>
      <c r="C194" s="59"/>
      <c r="D194" s="59"/>
      <c r="E194" s="97"/>
      <c r="F194" s="97"/>
      <c r="G194" s="97"/>
    </row>
    <row r="195" spans="1:7" ht="14.5" customHeight="1" x14ac:dyDescent="0.35">
      <c r="A195" s="81" t="s">
        <v>262</v>
      </c>
      <c r="B195" s="81"/>
      <c r="C195" s="81"/>
      <c r="D195" s="81"/>
      <c r="E195" s="97"/>
      <c r="F195" s="97"/>
      <c r="G195" s="97"/>
    </row>
    <row r="196" spans="1:7" x14ac:dyDescent="0.35">
      <c r="A196" s="81"/>
      <c r="B196" s="81"/>
      <c r="C196" s="81"/>
      <c r="D196" s="81"/>
      <c r="E196" s="97"/>
      <c r="F196" s="97"/>
      <c r="G196" s="97"/>
    </row>
    <row r="197" spans="1:7" x14ac:dyDescent="0.35">
      <c r="A197" s="38" t="e" vm="59">
        <v>#VALUE!</v>
      </c>
      <c r="B197" s="38"/>
      <c r="C197" s="38"/>
      <c r="D197" s="10" t="s">
        <v>263</v>
      </c>
      <c r="E197" s="97"/>
      <c r="F197" s="97"/>
      <c r="G197" s="97"/>
    </row>
    <row r="198" spans="1:7" x14ac:dyDescent="0.35">
      <c r="A198" s="38"/>
      <c r="B198" s="38"/>
      <c r="C198" s="38"/>
      <c r="E198" s="97"/>
      <c r="F198" s="97"/>
      <c r="G198" s="97"/>
    </row>
    <row r="199" spans="1:7" x14ac:dyDescent="0.35">
      <c r="A199" s="38"/>
      <c r="B199" s="38"/>
      <c r="C199" s="38"/>
      <c r="E199" s="97"/>
      <c r="F199" s="97"/>
      <c r="G199" s="97"/>
    </row>
    <row r="200" spans="1:7" x14ac:dyDescent="0.35">
      <c r="A200" s="38"/>
      <c r="B200" s="38"/>
      <c r="C200" s="38"/>
      <c r="E200" s="97"/>
      <c r="F200" s="97"/>
      <c r="G200" s="97"/>
    </row>
    <row r="201" spans="1:7" x14ac:dyDescent="0.35">
      <c r="A201" s="38"/>
      <c r="B201" s="38"/>
      <c r="C201" s="38"/>
      <c r="D201" t="s">
        <v>264</v>
      </c>
      <c r="E201" s="97"/>
      <c r="F201" s="97"/>
      <c r="G201" s="97"/>
    </row>
    <row r="202" spans="1:7" x14ac:dyDescent="0.35">
      <c r="A202" s="38"/>
      <c r="B202" s="38"/>
      <c r="C202" s="38"/>
      <c r="E202" s="97"/>
      <c r="F202" s="97"/>
      <c r="G202" s="97"/>
    </row>
    <row r="203" spans="1:7" x14ac:dyDescent="0.35">
      <c r="A203" s="38"/>
      <c r="B203" s="38"/>
      <c r="C203" s="38"/>
      <c r="E203" s="97"/>
      <c r="F203" s="97"/>
      <c r="G203" s="97"/>
    </row>
    <row r="204" spans="1:7" x14ac:dyDescent="0.35">
      <c r="A204" s="38"/>
      <c r="B204" s="38"/>
      <c r="C204" s="38"/>
      <c r="E204" s="97"/>
      <c r="F204" s="97"/>
      <c r="G204" s="97"/>
    </row>
    <row r="205" spans="1:7" x14ac:dyDescent="0.35">
      <c r="A205" s="38"/>
      <c r="B205" s="38"/>
      <c r="C205" s="38"/>
    </row>
    <row r="207" spans="1:7" x14ac:dyDescent="0.35">
      <c r="A207" s="97" t="s">
        <v>230</v>
      </c>
      <c r="B207" s="99"/>
      <c r="C207" s="99"/>
      <c r="D207" s="99"/>
      <c r="E207" s="99"/>
      <c r="F207" s="99"/>
      <c r="G207" s="99"/>
    </row>
    <row r="208" spans="1:7" x14ac:dyDescent="0.35">
      <c r="A208" s="98"/>
      <c r="B208" s="100"/>
      <c r="C208" s="100"/>
      <c r="D208" s="100"/>
      <c r="E208" s="100"/>
      <c r="F208" s="100"/>
      <c r="G208" s="100"/>
    </row>
    <row r="210" spans="1:7" x14ac:dyDescent="0.35">
      <c r="A210" s="106" t="s">
        <v>265</v>
      </c>
      <c r="B210" s="106"/>
      <c r="C210" s="59" t="s">
        <v>444</v>
      </c>
      <c r="D210" s="59"/>
      <c r="E210" s="59"/>
      <c r="F210" s="59"/>
      <c r="G210" s="59"/>
    </row>
    <row r="211" spans="1:7" x14ac:dyDescent="0.35">
      <c r="A211" s="106"/>
      <c r="B211" s="106"/>
    </row>
    <row r="212" spans="1:7" x14ac:dyDescent="0.35">
      <c r="F212" s="97" t="e" vm="167">
        <f>_xlfn.XLOOKUP($D$216,'Bilder ytterdør'!$F$3:$F$1048576,'Bilder ytterdør'!$G$3:$G$1048576,"")</f>
        <v>#VALUE!</v>
      </c>
      <c r="G212" s="97"/>
    </row>
    <row r="213" spans="1:7" x14ac:dyDescent="0.35">
      <c r="A213" s="93" t="s">
        <v>266</v>
      </c>
      <c r="B213" s="93"/>
      <c r="C213" s="93"/>
      <c r="D213" s="93"/>
      <c r="E213" s="6"/>
      <c r="F213" s="97"/>
      <c r="G213" s="97"/>
    </row>
    <row r="214" spans="1:7" x14ac:dyDescent="0.35">
      <c r="A214" s="93"/>
      <c r="B214" s="93"/>
      <c r="C214" s="93"/>
      <c r="D214" s="93"/>
      <c r="E214" s="6"/>
      <c r="F214" s="97"/>
      <c r="G214" s="97"/>
    </row>
    <row r="215" spans="1:7" x14ac:dyDescent="0.35">
      <c r="E215" s="6"/>
      <c r="F215" s="97"/>
      <c r="G215" s="97"/>
    </row>
    <row r="216" spans="1:7" x14ac:dyDescent="0.35">
      <c r="A216" s="118"/>
      <c r="B216" s="118"/>
      <c r="C216" t="s">
        <v>267</v>
      </c>
      <c r="D216" s="58" t="s">
        <v>62</v>
      </c>
      <c r="E216" s="58"/>
      <c r="F216" s="97"/>
      <c r="G216" s="97"/>
    </row>
    <row r="217" spans="1:7" x14ac:dyDescent="0.35">
      <c r="A217" s="118"/>
      <c r="B217" s="118"/>
      <c r="C217" t="s">
        <v>268</v>
      </c>
      <c r="D217" s="59"/>
      <c r="E217" s="59"/>
      <c r="F217" s="97"/>
      <c r="G217" s="97"/>
    </row>
    <row r="218" spans="1:7" x14ac:dyDescent="0.35">
      <c r="A218" s="118"/>
      <c r="B218" s="118"/>
      <c r="E218" s="6"/>
      <c r="F218" s="97"/>
      <c r="G218" s="97"/>
    </row>
    <row r="219" spans="1:7" x14ac:dyDescent="0.35">
      <c r="A219" s="118"/>
      <c r="B219" s="118"/>
      <c r="E219" s="6"/>
      <c r="F219" s="97"/>
      <c r="G219" s="97"/>
    </row>
    <row r="220" spans="1:7" x14ac:dyDescent="0.35">
      <c r="E220" s="6"/>
      <c r="F220" s="97"/>
      <c r="G220" s="97"/>
    </row>
    <row r="221" spans="1:7" x14ac:dyDescent="0.35">
      <c r="A221" s="97" t="s">
        <v>230</v>
      </c>
      <c r="B221" s="99"/>
      <c r="C221" s="99"/>
      <c r="D221" s="99"/>
      <c r="E221" s="99"/>
      <c r="F221" s="1"/>
      <c r="G221" s="1"/>
    </row>
    <row r="222" spans="1:7" x14ac:dyDescent="0.35">
      <c r="A222" s="98"/>
      <c r="B222" s="100"/>
      <c r="C222" s="100"/>
      <c r="D222" s="100"/>
      <c r="E222" s="100"/>
      <c r="F222" s="20"/>
      <c r="G222" s="20"/>
    </row>
    <row r="224" spans="1:7" ht="14.5" customHeight="1" x14ac:dyDescent="0.35">
      <c r="A224" s="103" t="s">
        <v>269</v>
      </c>
      <c r="B224" s="103"/>
      <c r="C224" s="103"/>
      <c r="D224" s="103"/>
    </row>
    <row r="225" spans="1:7" ht="14.5" customHeight="1" x14ac:dyDescent="0.35">
      <c r="A225" s="103"/>
      <c r="B225" s="103"/>
      <c r="C225" s="103"/>
      <c r="D225" s="103"/>
    </row>
    <row r="226" spans="1:7" ht="14.5" customHeight="1" x14ac:dyDescent="0.35">
      <c r="A226" s="38" t="e" vm="168">
        <f>IF(E230="Spaltekledning",_xlfn.XLOOKUP(E230,'Bilder kledning'!F3,'Bilder kledning'!G3,""),_xlfn.XLOOKUP(Leveransebeskrivelse!E230,'Bilder kledning'!A3:A1048576,'Bilder kledning'!B3:B1048576,""))</f>
        <v>#VALUE!</v>
      </c>
      <c r="B226" s="38"/>
      <c r="C226" s="38"/>
      <c r="E226" s="8"/>
      <c r="F226" s="8"/>
      <c r="G226" s="8"/>
    </row>
    <row r="227" spans="1:7" ht="14.5" customHeight="1" x14ac:dyDescent="0.35">
      <c r="A227" s="38"/>
      <c r="B227" s="38"/>
      <c r="C227" s="38"/>
      <c r="D227" s="93" t="s">
        <v>270</v>
      </c>
      <c r="E227" s="93"/>
      <c r="F227" s="93"/>
      <c r="G227" s="93"/>
    </row>
    <row r="228" spans="1:7" x14ac:dyDescent="0.35">
      <c r="A228" s="38"/>
      <c r="B228" s="38"/>
      <c r="C228" s="38"/>
      <c r="D228" s="93"/>
      <c r="E228" s="93"/>
      <c r="F228" s="93"/>
      <c r="G228" s="93"/>
    </row>
    <row r="229" spans="1:7" x14ac:dyDescent="0.35">
      <c r="A229" s="38"/>
      <c r="B229" s="38"/>
      <c r="C229" s="38"/>
    </row>
    <row r="230" spans="1:7" x14ac:dyDescent="0.35">
      <c r="A230" s="38"/>
      <c r="B230" s="38"/>
      <c r="C230" s="38"/>
      <c r="D230" t="s">
        <v>271</v>
      </c>
      <c r="E230" s="58" t="s">
        <v>6</v>
      </c>
      <c r="F230" s="58"/>
      <c r="G230" s="58"/>
    </row>
    <row r="231" spans="1:7" x14ac:dyDescent="0.35">
      <c r="A231" s="38"/>
      <c r="B231" s="38"/>
      <c r="C231" s="38"/>
    </row>
    <row r="232" spans="1:7" x14ac:dyDescent="0.35">
      <c r="A232" s="38"/>
      <c r="B232" s="38"/>
      <c r="C232" s="38"/>
    </row>
    <row r="233" spans="1:7" x14ac:dyDescent="0.35">
      <c r="A233" s="38"/>
      <c r="B233" s="38"/>
      <c r="C233" s="38"/>
      <c r="D233" s="39"/>
      <c r="E233" s="39"/>
      <c r="F233" s="39"/>
      <c r="G233" s="39"/>
    </row>
    <row r="235" spans="1:7" x14ac:dyDescent="0.35">
      <c r="A235" s="97" t="s">
        <v>230</v>
      </c>
      <c r="B235" s="99"/>
      <c r="C235" s="99"/>
      <c r="D235" s="99"/>
      <c r="E235" s="99"/>
      <c r="F235" s="99"/>
      <c r="G235" s="99"/>
    </row>
    <row r="236" spans="1:7" x14ac:dyDescent="0.35">
      <c r="A236" s="97"/>
      <c r="B236" s="99"/>
      <c r="C236" s="99"/>
      <c r="D236" s="99"/>
      <c r="E236" s="99"/>
      <c r="F236" s="99"/>
      <c r="G236" s="99"/>
    </row>
    <row r="237" spans="1:7" x14ac:dyDescent="0.35">
      <c r="A237" s="98"/>
      <c r="B237" s="100"/>
      <c r="C237" s="100"/>
      <c r="D237" s="100"/>
      <c r="E237" s="100"/>
      <c r="F237" s="100"/>
      <c r="G237" s="100"/>
    </row>
    <row r="240" spans="1:7" x14ac:dyDescent="0.35">
      <c r="A240" s="103" t="s">
        <v>272</v>
      </c>
    </row>
    <row r="241" spans="1:7" x14ac:dyDescent="0.35">
      <c r="A241" s="127"/>
      <c r="D241" t="s">
        <v>273</v>
      </c>
      <c r="E241" s="15" t="s">
        <v>76</v>
      </c>
    </row>
    <row r="242" spans="1:7" ht="14.5" customHeight="1" x14ac:dyDescent="0.35">
      <c r="A242" s="81" t="s">
        <v>274</v>
      </c>
      <c r="B242" s="81"/>
      <c r="C242" s="81"/>
      <c r="D242" t="str">
        <f>IF(E241="Takstein","Type takstein:","")</f>
        <v>Type takstein:</v>
      </c>
      <c r="E242" s="58" t="s">
        <v>81</v>
      </c>
      <c r="F242" s="58"/>
    </row>
    <row r="243" spans="1:7" x14ac:dyDescent="0.35">
      <c r="A243" s="81"/>
      <c r="B243" s="81"/>
      <c r="C243" s="81"/>
      <c r="D243" t="str">
        <f>IF(E241="Takpapp","Farge takpapp","")</f>
        <v/>
      </c>
      <c r="E243" s="58"/>
      <c r="F243" s="58"/>
    </row>
    <row r="244" spans="1:7" x14ac:dyDescent="0.35">
      <c r="A244" s="81"/>
      <c r="B244" s="81"/>
      <c r="C244" s="81"/>
      <c r="D244" s="38" t="e" vm="169">
        <f>IF(E241="Takstein",_xlfn.XLOOKUP(E242,'Bilder tak'!B3:B1048576,'Bilder tak'!C3:C1048576,""),IF(E241="Båndtekking",_xlfn.XLOOKUP(E241,'Bilder tak'!P3,'Bilder tak'!Q3,""),_xlfn.XLOOKUP(Leveransebeskrivelse!E241,'Bilder tak'!F3,'Bilder tak'!G3,"")))</f>
        <v>#VALUE!</v>
      </c>
      <c r="E244" s="38"/>
      <c r="F244" s="38" t="str">
        <f>IF(E241="Takpapp",_xlfn.XLOOKUP(E243,'Bilder tak'!J3:J4,'Bilder tak'!K3:K4,""),"")</f>
        <v/>
      </c>
      <c r="G244" s="38"/>
    </row>
    <row r="245" spans="1:7" x14ac:dyDescent="0.35">
      <c r="A245" s="81"/>
      <c r="B245" s="81"/>
      <c r="C245" s="81"/>
      <c r="D245" s="38"/>
      <c r="E245" s="38"/>
      <c r="F245" s="38"/>
      <c r="G245" s="38"/>
    </row>
    <row r="246" spans="1:7" x14ac:dyDescent="0.35">
      <c r="D246" s="38"/>
      <c r="E246" s="38"/>
      <c r="F246" s="38"/>
      <c r="G246" s="38"/>
    </row>
    <row r="247" spans="1:7" x14ac:dyDescent="0.35">
      <c r="D247" s="38"/>
      <c r="E247" s="38"/>
      <c r="F247" s="38"/>
      <c r="G247" s="38"/>
    </row>
    <row r="248" spans="1:7" x14ac:dyDescent="0.35">
      <c r="D248" s="38"/>
      <c r="E248" s="38"/>
      <c r="F248" s="38"/>
      <c r="G248" s="38"/>
    </row>
    <row r="249" spans="1:7" x14ac:dyDescent="0.35">
      <c r="A249" s="97" t="s">
        <v>230</v>
      </c>
      <c r="B249" s="99"/>
      <c r="C249" s="99"/>
      <c r="D249" s="99"/>
      <c r="E249" s="99"/>
      <c r="F249" s="99"/>
      <c r="G249" s="99"/>
    </row>
    <row r="250" spans="1:7" x14ac:dyDescent="0.35">
      <c r="A250" s="98"/>
      <c r="B250" s="100"/>
      <c r="C250" s="100"/>
      <c r="D250" s="100"/>
      <c r="E250" s="100"/>
      <c r="F250" s="100"/>
      <c r="G250" s="100"/>
    </row>
    <row r="252" spans="1:7" ht="14.5" customHeight="1" x14ac:dyDescent="0.35">
      <c r="A252" s="73" t="s">
        <v>275</v>
      </c>
      <c r="B252" s="73"/>
      <c r="C252" s="73"/>
      <c r="D252" s="73"/>
      <c r="E252" s="73"/>
      <c r="F252" s="73"/>
      <c r="G252" s="73"/>
    </row>
    <row r="253" spans="1:7" ht="14.5" customHeight="1" x14ac:dyDescent="0.35">
      <c r="A253" s="73"/>
      <c r="B253" s="73"/>
      <c r="C253" s="73"/>
      <c r="D253" s="73"/>
      <c r="E253" s="73"/>
      <c r="F253" s="73"/>
      <c r="G253" s="73"/>
    </row>
    <row r="255" spans="1:7" x14ac:dyDescent="0.35">
      <c r="A255" s="106" t="s">
        <v>276</v>
      </c>
      <c r="B255" s="106"/>
      <c r="C255" s="58" t="str">
        <f>IF(F257="Gipsplater","Vår hovedleverandør av gipsplater er Gyproc.","")</f>
        <v>Vår hovedleverandør av gipsplater er Gyproc.</v>
      </c>
      <c r="D255" s="58"/>
      <c r="E255" s="58"/>
      <c r="F255" s="58"/>
      <c r="G255" s="58"/>
    </row>
    <row r="256" spans="1:7" x14ac:dyDescent="0.35">
      <c r="A256" s="106"/>
      <c r="B256" s="106"/>
    </row>
    <row r="257" spans="1:7" x14ac:dyDescent="0.35">
      <c r="E257" t="s">
        <v>277</v>
      </c>
      <c r="F257" s="58" t="s">
        <v>109</v>
      </c>
      <c r="G257" s="58"/>
    </row>
    <row r="258" spans="1:7" ht="14.5" customHeight="1" x14ac:dyDescent="0.35">
      <c r="A258" s="81" t="s">
        <v>278</v>
      </c>
      <c r="B258" s="81"/>
      <c r="C258" s="81"/>
      <c r="D258" s="81"/>
      <c r="E258" s="38" t="e" vm="170">
        <f>_xlfn.XLOOKUP(F257,'Bilder innvendige overflater'!B2:B1048576,'Bilder innvendige overflater'!C2:C1048576,"")</f>
        <v>#VALUE!</v>
      </c>
      <c r="F258" s="38"/>
      <c r="G258" s="38"/>
    </row>
    <row r="259" spans="1:7" x14ac:dyDescent="0.35">
      <c r="A259" s="81"/>
      <c r="B259" s="81"/>
      <c r="C259" s="81"/>
      <c r="D259" s="81"/>
      <c r="E259" s="38"/>
      <c r="F259" s="38"/>
      <c r="G259" s="38"/>
    </row>
    <row r="260" spans="1:7" x14ac:dyDescent="0.35">
      <c r="A260" s="81"/>
      <c r="B260" s="81"/>
      <c r="C260" s="81"/>
      <c r="D260" s="81"/>
      <c r="E260" s="38"/>
      <c r="F260" s="38"/>
      <c r="G260" s="38"/>
    </row>
    <row r="261" spans="1:7" x14ac:dyDescent="0.35">
      <c r="A261" s="81"/>
      <c r="B261" s="81"/>
      <c r="C261" s="81"/>
      <c r="D261" s="81"/>
      <c r="E261" s="38"/>
      <c r="F261" s="38"/>
      <c r="G261" s="38"/>
    </row>
    <row r="262" spans="1:7" x14ac:dyDescent="0.35">
      <c r="A262" s="81"/>
      <c r="B262" s="81"/>
      <c r="C262" s="81"/>
      <c r="D262" s="81"/>
      <c r="E262" s="38"/>
      <c r="F262" s="38"/>
      <c r="G262" s="38"/>
    </row>
    <row r="263" spans="1:7" x14ac:dyDescent="0.35">
      <c r="A263" s="81"/>
      <c r="B263" s="81"/>
      <c r="C263" s="81"/>
      <c r="D263" s="81"/>
      <c r="E263" s="38"/>
      <c r="F263" s="38"/>
      <c r="G263" s="38"/>
    </row>
    <row r="264" spans="1:7" x14ac:dyDescent="0.35">
      <c r="A264" s="81"/>
      <c r="B264" s="81"/>
      <c r="C264" s="81"/>
      <c r="D264" s="81"/>
      <c r="E264" s="38"/>
      <c r="F264" s="38"/>
      <c r="G264" s="38"/>
    </row>
    <row r="265" spans="1:7" x14ac:dyDescent="0.35">
      <c r="A265" s="81"/>
      <c r="B265" s="81"/>
      <c r="C265" s="81"/>
      <c r="D265" s="81"/>
      <c r="E265" s="38"/>
      <c r="F265" s="38"/>
      <c r="G265" s="38"/>
    </row>
    <row r="266" spans="1:7" x14ac:dyDescent="0.35">
      <c r="A266" s="81"/>
      <c r="B266" s="81"/>
      <c r="C266" s="81"/>
      <c r="D266" s="81"/>
      <c r="E266" s="38"/>
      <c r="F266" s="38"/>
      <c r="G266" s="38"/>
    </row>
    <row r="267" spans="1:7" x14ac:dyDescent="0.35">
      <c r="A267" s="4"/>
      <c r="B267" s="4"/>
      <c r="C267" s="4"/>
      <c r="D267" s="4"/>
      <c r="E267" s="38"/>
      <c r="F267" s="38"/>
      <c r="G267" s="38"/>
    </row>
    <row r="268" spans="1:7" x14ac:dyDescent="0.35">
      <c r="E268" s="38"/>
      <c r="F268" s="38"/>
      <c r="G268" s="38"/>
    </row>
    <row r="270" spans="1:7" x14ac:dyDescent="0.35">
      <c r="A270" s="97" t="s">
        <v>230</v>
      </c>
      <c r="B270" s="99"/>
      <c r="C270" s="99"/>
      <c r="D270" s="99"/>
      <c r="E270" s="99"/>
      <c r="F270" s="99"/>
      <c r="G270" s="99"/>
    </row>
    <row r="271" spans="1:7" x14ac:dyDescent="0.35">
      <c r="A271" s="98"/>
      <c r="B271" s="100"/>
      <c r="C271" s="100"/>
      <c r="D271" s="100"/>
      <c r="E271" s="100"/>
      <c r="F271" s="100"/>
      <c r="G271" s="100"/>
    </row>
    <row r="272" spans="1:7" ht="14.5" customHeight="1" x14ac:dyDescent="0.35">
      <c r="A272" s="124" t="s">
        <v>279</v>
      </c>
      <c r="B272" s="124"/>
      <c r="C272" s="129" t="s">
        <v>280</v>
      </c>
      <c r="D272" s="129"/>
      <c r="E272" s="129"/>
      <c r="F272" s="129"/>
      <c r="G272" s="129"/>
    </row>
    <row r="273" spans="1:7" ht="14.5" customHeight="1" x14ac:dyDescent="0.35">
      <c r="A273" s="124"/>
      <c r="B273" s="124"/>
      <c r="C273" s="81"/>
      <c r="D273" s="81"/>
      <c r="E273" s="81"/>
      <c r="F273" s="81"/>
      <c r="G273" s="81"/>
    </row>
    <row r="274" spans="1:7" ht="43.15" customHeight="1" x14ac:dyDescent="0.35">
      <c r="A274" s="5" t="s">
        <v>281</v>
      </c>
      <c r="B274" s="18" t="s">
        <v>101</v>
      </c>
      <c r="C274" s="5" t="s">
        <v>282</v>
      </c>
      <c r="D274" s="17" t="s">
        <v>102</v>
      </c>
      <c r="E274" s="5" t="s">
        <v>283</v>
      </c>
      <c r="F274" s="18" t="s">
        <v>102</v>
      </c>
    </row>
    <row r="275" spans="1:7" x14ac:dyDescent="0.35">
      <c r="A275" s="38" t="e" vm="171">
        <f>_xlfn.XLOOKUP(B274,'Bilder listverk'!B3:B1048576,'Bilder listverk'!C3:C1048576,"")</f>
        <v>#VALUE!</v>
      </c>
      <c r="B275" s="130"/>
      <c r="C275" s="131" t="e" vm="172">
        <f>_xlfn.XLOOKUP(D274,'Bilder listverk'!J3:J1048576,'Bilder listverk'!K3:K1048576,"")</f>
        <v>#VALUE!</v>
      </c>
      <c r="D275" s="130"/>
      <c r="E275" s="131" t="e" vm="173">
        <f>_xlfn.XLOOKUP(F274,'Bilder listverk'!F3:F1048576,'Bilder listverk'!G3:G1048576,"")</f>
        <v>#VALUE!</v>
      </c>
      <c r="F275" s="38"/>
    </row>
    <row r="276" spans="1:7" x14ac:dyDescent="0.35">
      <c r="A276" s="38"/>
      <c r="B276" s="130"/>
      <c r="C276" s="131"/>
      <c r="D276" s="130"/>
      <c r="E276" s="131"/>
      <c r="F276" s="38"/>
    </row>
    <row r="277" spans="1:7" x14ac:dyDescent="0.35">
      <c r="A277" s="38"/>
      <c r="B277" s="130"/>
      <c r="C277" s="131"/>
      <c r="D277" s="130"/>
      <c r="E277" s="131"/>
      <c r="F277" s="38"/>
    </row>
    <row r="278" spans="1:7" x14ac:dyDescent="0.35">
      <c r="A278" s="38"/>
      <c r="B278" s="130"/>
      <c r="C278" s="131"/>
      <c r="D278" s="130"/>
      <c r="E278" s="131"/>
      <c r="F278" s="38"/>
    </row>
    <row r="279" spans="1:7" x14ac:dyDescent="0.35">
      <c r="A279" s="38"/>
      <c r="B279" s="130"/>
      <c r="C279" s="131"/>
      <c r="D279" s="130"/>
      <c r="E279" s="131"/>
      <c r="F279" s="38"/>
    </row>
    <row r="280" spans="1:7" x14ac:dyDescent="0.35">
      <c r="A280" s="38"/>
      <c r="B280" s="130"/>
      <c r="C280" s="131"/>
      <c r="D280" s="130"/>
      <c r="E280" s="131"/>
      <c r="F280" s="38"/>
    </row>
    <row r="281" spans="1:7" x14ac:dyDescent="0.35">
      <c r="A281" s="38"/>
      <c r="B281" s="130"/>
      <c r="C281" s="131"/>
      <c r="D281" s="130"/>
      <c r="E281" s="131"/>
      <c r="F281" s="38"/>
    </row>
    <row r="282" spans="1:7" x14ac:dyDescent="0.35">
      <c r="A282" s="38"/>
      <c r="B282" s="130"/>
      <c r="C282" s="131"/>
      <c r="D282" s="130"/>
      <c r="E282" s="131"/>
      <c r="F282" s="38"/>
    </row>
    <row r="283" spans="1:7" x14ac:dyDescent="0.35">
      <c r="A283" s="38"/>
      <c r="B283" s="130"/>
      <c r="C283" s="131"/>
      <c r="D283" s="130"/>
      <c r="E283" s="131"/>
      <c r="F283" s="38"/>
    </row>
    <row r="284" spans="1:7" x14ac:dyDescent="0.35">
      <c r="A284" s="125" t="s">
        <v>284</v>
      </c>
      <c r="B284" s="99"/>
      <c r="C284" s="99"/>
      <c r="D284" s="99"/>
      <c r="E284" s="99"/>
      <c r="F284" s="99"/>
      <c r="G284" s="99"/>
    </row>
    <row r="285" spans="1:7" x14ac:dyDescent="0.35">
      <c r="A285" s="126"/>
      <c r="B285" s="100"/>
      <c r="C285" s="100"/>
      <c r="D285" s="100"/>
      <c r="E285" s="100"/>
      <c r="F285" s="100"/>
      <c r="G285" s="100"/>
    </row>
    <row r="286" spans="1:7" x14ac:dyDescent="0.35">
      <c r="A286" s="106" t="s">
        <v>285</v>
      </c>
      <c r="B286" s="106"/>
      <c r="C286" s="106"/>
    </row>
    <row r="287" spans="1:7" x14ac:dyDescent="0.35">
      <c r="A287" s="106"/>
      <c r="B287" s="106"/>
      <c r="C287" s="106"/>
    </row>
    <row r="288" spans="1:7" x14ac:dyDescent="0.35">
      <c r="A288" s="38" t="e" vm="106">
        <v>#VALUE!</v>
      </c>
      <c r="B288" s="38"/>
      <c r="C288" s="38"/>
      <c r="D288" s="93" t="s">
        <v>286</v>
      </c>
      <c r="E288" s="93"/>
      <c r="F288" s="93"/>
      <c r="G288" s="93"/>
    </row>
    <row r="289" spans="1:7" x14ac:dyDescent="0.35">
      <c r="A289" s="38"/>
      <c r="B289" s="38"/>
      <c r="C289" s="38"/>
      <c r="D289" s="93"/>
      <c r="E289" s="93"/>
      <c r="F289" s="93"/>
      <c r="G289" s="93"/>
    </row>
    <row r="290" spans="1:7" x14ac:dyDescent="0.35">
      <c r="A290" s="38"/>
      <c r="B290" s="38"/>
      <c r="C290" s="38"/>
      <c r="D290" s="93"/>
      <c r="E290" s="93"/>
      <c r="F290" s="93"/>
      <c r="G290" s="93"/>
    </row>
    <row r="291" spans="1:7" x14ac:dyDescent="0.35">
      <c r="A291" s="38"/>
      <c r="B291" s="38"/>
      <c r="C291" s="38"/>
      <c r="D291" s="93"/>
      <c r="E291" s="93"/>
      <c r="F291" s="93"/>
      <c r="G291" s="93"/>
    </row>
    <row r="292" spans="1:7" x14ac:dyDescent="0.35">
      <c r="A292" s="38"/>
      <c r="B292" s="38"/>
      <c r="C292" s="38"/>
      <c r="D292" s="93"/>
      <c r="E292" s="93"/>
      <c r="F292" s="93"/>
      <c r="G292" s="93"/>
    </row>
    <row r="294" spans="1:7" x14ac:dyDescent="0.35">
      <c r="A294" s="97" t="s">
        <v>230</v>
      </c>
      <c r="B294" s="99"/>
      <c r="C294" s="99"/>
      <c r="D294" s="99"/>
      <c r="E294" s="99"/>
      <c r="F294" s="99"/>
      <c r="G294" s="99"/>
    </row>
    <row r="295" spans="1:7" x14ac:dyDescent="0.35">
      <c r="A295" s="98"/>
      <c r="B295" s="100"/>
      <c r="C295" s="100"/>
      <c r="D295" s="100"/>
      <c r="E295" s="100"/>
      <c r="F295" s="100"/>
      <c r="G295" s="100"/>
    </row>
    <row r="297" spans="1:7" x14ac:dyDescent="0.35">
      <c r="A297" s="103" t="s">
        <v>287</v>
      </c>
      <c r="B297" s="103"/>
    </row>
    <row r="298" spans="1:7" x14ac:dyDescent="0.35">
      <c r="A298" s="103"/>
      <c r="B298" s="103"/>
    </row>
    <row r="299" spans="1:7" x14ac:dyDescent="0.35">
      <c r="A299" s="38" t="e" vm="174">
        <f>_xlfn.XLOOKUP(E302,'Bilder innvendige overflater'!F2:F1048576,'Bilder innvendige overflater'!G2:G1048576,"")</f>
        <v>#VALUE!</v>
      </c>
      <c r="B299" s="38"/>
      <c r="C299" s="38"/>
      <c r="D299" s="81" t="s">
        <v>288</v>
      </c>
      <c r="E299" s="81"/>
      <c r="F299" s="81"/>
      <c r="G299" s="81"/>
    </row>
    <row r="300" spans="1:7" x14ac:dyDescent="0.35">
      <c r="A300" s="38"/>
      <c r="B300" s="38"/>
      <c r="C300" s="38"/>
      <c r="D300" s="81"/>
      <c r="E300" s="81"/>
      <c r="F300" s="81"/>
      <c r="G300" s="81"/>
    </row>
    <row r="301" spans="1:7" x14ac:dyDescent="0.35">
      <c r="A301" s="38"/>
      <c r="B301" s="38"/>
      <c r="C301" s="38"/>
    </row>
    <row r="302" spans="1:7" x14ac:dyDescent="0.35">
      <c r="A302" s="38"/>
      <c r="B302" s="38"/>
      <c r="C302" s="38"/>
      <c r="D302" s="81" t="s">
        <v>289</v>
      </c>
      <c r="E302" s="96" t="s">
        <v>110</v>
      </c>
      <c r="F302" s="96"/>
    </row>
    <row r="303" spans="1:7" x14ac:dyDescent="0.35">
      <c r="A303" s="38"/>
      <c r="B303" s="38"/>
      <c r="C303" s="38"/>
      <c r="D303" s="81"/>
      <c r="E303" s="96"/>
      <c r="F303" s="96"/>
    </row>
    <row r="304" spans="1:7" x14ac:dyDescent="0.35">
      <c r="A304" s="38"/>
      <c r="B304" s="38"/>
      <c r="C304" s="38"/>
    </row>
    <row r="305" spans="1:7" x14ac:dyDescent="0.35">
      <c r="A305" s="38"/>
      <c r="B305" s="38"/>
      <c r="C305" s="38"/>
      <c r="D305" s="97" t="s">
        <v>230</v>
      </c>
      <c r="E305" s="99"/>
      <c r="F305" s="99"/>
      <c r="G305" s="99"/>
    </row>
    <row r="306" spans="1:7" x14ac:dyDescent="0.35">
      <c r="A306" s="38"/>
      <c r="B306" s="38"/>
      <c r="C306" s="38"/>
      <c r="D306" s="97"/>
      <c r="E306" s="99"/>
      <c r="F306" s="99"/>
      <c r="G306" s="99"/>
    </row>
    <row r="307" spans="1:7" x14ac:dyDescent="0.35">
      <c r="A307" s="38"/>
      <c r="B307" s="38"/>
      <c r="C307" s="38"/>
      <c r="D307" s="97"/>
      <c r="E307" s="99"/>
      <c r="F307" s="99"/>
      <c r="G307" s="99"/>
    </row>
    <row r="308" spans="1:7" x14ac:dyDescent="0.35">
      <c r="A308" s="53"/>
      <c r="B308" s="53"/>
      <c r="C308" s="53"/>
      <c r="D308" s="98"/>
      <c r="E308" s="100"/>
      <c r="F308" s="100"/>
      <c r="G308" s="100"/>
    </row>
    <row r="310" spans="1:7" x14ac:dyDescent="0.35">
      <c r="A310" s="106" t="s">
        <v>290</v>
      </c>
      <c r="B310" s="106"/>
    </row>
    <row r="311" spans="1:7" x14ac:dyDescent="0.35">
      <c r="A311" s="106"/>
      <c r="B311" s="106"/>
      <c r="E311" s="38" t="e" vm="175">
        <f>_xlfn.XLOOKUP(B315,'Bilder innerdør'!B2:B1048576,'Bilder innerdør'!C2:C1048576,"")</f>
        <v>#VALUE!</v>
      </c>
      <c r="F311" s="38"/>
      <c r="G311" s="38"/>
    </row>
    <row r="312" spans="1:7" x14ac:dyDescent="0.35">
      <c r="A312" s="101" t="s">
        <v>291</v>
      </c>
      <c r="B312" s="101"/>
      <c r="C312" s="101"/>
      <c r="D312" s="101"/>
      <c r="E312" s="38"/>
      <c r="F312" s="38"/>
      <c r="G312" s="38"/>
    </row>
    <row r="313" spans="1:7" x14ac:dyDescent="0.35">
      <c r="A313" s="101"/>
      <c r="B313" s="101"/>
      <c r="C313" s="101"/>
      <c r="D313" s="101"/>
      <c r="E313" s="38"/>
      <c r="F313" s="38"/>
      <c r="G313" s="38"/>
    </row>
    <row r="314" spans="1:7" x14ac:dyDescent="0.35">
      <c r="E314" s="38"/>
      <c r="F314" s="38"/>
      <c r="G314" s="38"/>
    </row>
    <row r="315" spans="1:7" ht="15" customHeight="1" x14ac:dyDescent="0.35">
      <c r="A315" t="s">
        <v>292</v>
      </c>
      <c r="B315" s="96" t="s">
        <v>121</v>
      </c>
      <c r="C315" s="96"/>
      <c r="E315" s="38"/>
      <c r="F315" s="38"/>
      <c r="G315" s="38"/>
    </row>
    <row r="316" spans="1:7" ht="15" customHeight="1" x14ac:dyDescent="0.35">
      <c r="A316" s="39" t="s">
        <v>258</v>
      </c>
      <c r="B316" s="48" t="s">
        <v>60</v>
      </c>
      <c r="C316" s="48"/>
      <c r="D316" s="38" t="e" vm="176">
        <f>_xlfn.XLOOKUP(B316,'Bilder innerdør'!F2:F5,'Bilder innerdør'!G2:G5,"")</f>
        <v>#VALUE!</v>
      </c>
      <c r="E316" s="38"/>
      <c r="F316" s="38"/>
      <c r="G316" s="38"/>
    </row>
    <row r="317" spans="1:7" x14ac:dyDescent="0.35">
      <c r="A317" s="39"/>
      <c r="B317" s="48"/>
      <c r="C317" s="48"/>
      <c r="D317" s="38"/>
      <c r="E317" s="38"/>
      <c r="F317" s="38"/>
      <c r="G317" s="38"/>
    </row>
    <row r="318" spans="1:7" x14ac:dyDescent="0.35">
      <c r="A318" s="97" t="s">
        <v>230</v>
      </c>
      <c r="B318" s="99"/>
      <c r="C318" s="99"/>
      <c r="D318" s="99"/>
      <c r="E318" s="38"/>
      <c r="F318" s="38"/>
      <c r="G318" s="38"/>
    </row>
    <row r="319" spans="1:7" x14ac:dyDescent="0.35">
      <c r="A319" s="97"/>
      <c r="B319" s="99"/>
      <c r="C319" s="99"/>
      <c r="D319" s="99"/>
      <c r="E319" s="38"/>
      <c r="F319" s="38"/>
      <c r="G319" s="38"/>
    </row>
    <row r="320" spans="1:7" x14ac:dyDescent="0.35">
      <c r="A320" s="98"/>
      <c r="B320" s="100"/>
      <c r="C320" s="100"/>
      <c r="D320" s="100"/>
      <c r="E320" s="53"/>
      <c r="F320" s="53"/>
      <c r="G320" s="53"/>
    </row>
    <row r="322" spans="1:7" ht="15" customHeight="1" x14ac:dyDescent="0.6">
      <c r="A322" s="106" t="s">
        <v>293</v>
      </c>
      <c r="B322" s="25"/>
      <c r="D322" s="81" t="s">
        <v>294</v>
      </c>
      <c r="E322" s="81"/>
      <c r="F322" s="81"/>
      <c r="G322" s="81"/>
    </row>
    <row r="323" spans="1:7" ht="15" customHeight="1" x14ac:dyDescent="0.6">
      <c r="A323" s="106"/>
      <c r="B323" s="25"/>
      <c r="D323" s="81"/>
      <c r="E323" s="81"/>
      <c r="F323" s="81"/>
      <c r="G323" s="81"/>
    </row>
    <row r="324" spans="1:7" x14ac:dyDescent="0.35">
      <c r="A324" s="38" t="e" vm="177">
        <f>_xlfn.XLOOKUP(E325,'Bilder trapp'!B2:B3,'Bilder trapp'!C2:C3,"")</f>
        <v>#VALUE!</v>
      </c>
      <c r="B324" s="38"/>
      <c r="C324" s="38"/>
    </row>
    <row r="325" spans="1:7" ht="15" customHeight="1" x14ac:dyDescent="0.35">
      <c r="A325" s="38"/>
      <c r="B325" s="38"/>
      <c r="C325" s="38"/>
      <c r="D325" t="s">
        <v>293</v>
      </c>
      <c r="E325" s="96" t="s">
        <v>123</v>
      </c>
      <c r="F325" s="96"/>
      <c r="G325" s="36"/>
    </row>
    <row r="326" spans="1:7" x14ac:dyDescent="0.35">
      <c r="A326" s="38"/>
      <c r="B326" s="38"/>
      <c r="C326" s="38"/>
      <c r="D326" s="128" t="str">
        <f>IF(Trappebilde&lt;&gt;"","⬅️ Bildet er en illustrasjon, og kan inneholde tilleggsvalg som ikke er inkludert i tilbudet","")</f>
        <v>⬅️ Bildet er en illustrasjon, og kan inneholde tilleggsvalg som ikke er inkludert i tilbudet</v>
      </c>
      <c r="E326" s="128"/>
      <c r="F326" s="128"/>
      <c r="G326" s="128"/>
    </row>
    <row r="327" spans="1:7" x14ac:dyDescent="0.35">
      <c r="A327" s="38"/>
      <c r="B327" s="38"/>
      <c r="C327" s="38"/>
      <c r="D327" s="128"/>
      <c r="E327" s="128"/>
      <c r="F327" s="128"/>
      <c r="G327" s="128"/>
    </row>
    <row r="328" spans="1:7" x14ac:dyDescent="0.35">
      <c r="A328" s="38"/>
      <c r="B328" s="38"/>
      <c r="C328" s="38"/>
      <c r="D328" s="97" t="s">
        <v>230</v>
      </c>
      <c r="E328" s="99"/>
      <c r="F328" s="99"/>
      <c r="G328" s="99"/>
    </row>
    <row r="329" spans="1:7" x14ac:dyDescent="0.35">
      <c r="A329" s="38"/>
      <c r="B329" s="38"/>
      <c r="C329" s="38"/>
      <c r="D329" s="97"/>
      <c r="E329" s="99"/>
      <c r="F329" s="99"/>
      <c r="G329" s="99"/>
    </row>
    <row r="330" spans="1:7" x14ac:dyDescent="0.35">
      <c r="A330" s="38"/>
      <c r="B330" s="38"/>
      <c r="C330" s="38"/>
      <c r="D330" s="97"/>
      <c r="E330" s="99"/>
      <c r="F330" s="99"/>
      <c r="G330" s="99"/>
    </row>
    <row r="331" spans="1:7" x14ac:dyDescent="0.35">
      <c r="A331" s="38"/>
      <c r="B331" s="38"/>
      <c r="C331" s="38"/>
      <c r="D331" s="97"/>
      <c r="E331" s="99"/>
      <c r="F331" s="99"/>
      <c r="G331" s="99"/>
    </row>
    <row r="332" spans="1:7" x14ac:dyDescent="0.35">
      <c r="A332" s="38"/>
      <c r="B332" s="38"/>
      <c r="C332" s="38"/>
      <c r="D332" s="97"/>
      <c r="E332" s="99"/>
      <c r="F332" s="99"/>
      <c r="G332" s="99"/>
    </row>
    <row r="333" spans="1:7" ht="14.25" customHeight="1" x14ac:dyDescent="0.35">
      <c r="A333" s="53"/>
      <c r="B333" s="53"/>
      <c r="C333" s="53"/>
      <c r="D333" s="98"/>
      <c r="E333" s="100"/>
      <c r="F333" s="100"/>
      <c r="G333" s="100"/>
    </row>
    <row r="334" spans="1:7" x14ac:dyDescent="0.35">
      <c r="A334" s="72" t="s">
        <v>295</v>
      </c>
      <c r="B334" s="72"/>
      <c r="C334" s="72"/>
      <c r="D334" s="72"/>
      <c r="E334" s="72"/>
      <c r="F334" s="72"/>
      <c r="G334" s="72"/>
    </row>
    <row r="335" spans="1:7" x14ac:dyDescent="0.35">
      <c r="A335" s="73"/>
      <c r="B335" s="73"/>
      <c r="C335" s="73"/>
      <c r="D335" s="73"/>
      <c r="E335" s="73"/>
      <c r="F335" s="73"/>
      <c r="G335" s="73"/>
    </row>
    <row r="337" spans="1:7" x14ac:dyDescent="0.35">
      <c r="A337" s="106" t="s">
        <v>296</v>
      </c>
      <c r="B337" s="106"/>
      <c r="C337" s="106"/>
      <c r="D337" s="106"/>
      <c r="E337" s="38" t="e" vm="178">
        <f>_xlfn.XLOOKUP(B346,'Bilder bjelkelag'!B2:B9,'Bilder bjelkelag'!C2:C9,"")</f>
        <v>#VALUE!</v>
      </c>
      <c r="F337" s="38"/>
      <c r="G337" s="38"/>
    </row>
    <row r="338" spans="1:7" x14ac:dyDescent="0.35">
      <c r="A338" s="106"/>
      <c r="B338" s="106"/>
      <c r="C338" s="106"/>
      <c r="D338" s="106"/>
      <c r="E338" s="38"/>
      <c r="F338" s="38"/>
      <c r="G338" s="38"/>
    </row>
    <row r="339" spans="1:7" x14ac:dyDescent="0.35">
      <c r="E339" s="38"/>
      <c r="F339" s="38"/>
      <c r="G339" s="38"/>
    </row>
    <row r="340" spans="1:7" x14ac:dyDescent="0.35">
      <c r="A340" s="93" t="s">
        <v>297</v>
      </c>
      <c r="B340" s="93"/>
      <c r="C340" s="93"/>
      <c r="D340" s="93"/>
      <c r="E340" s="38"/>
      <c r="F340" s="38"/>
      <c r="G340" s="38"/>
    </row>
    <row r="341" spans="1:7" x14ac:dyDescent="0.35">
      <c r="A341" s="93"/>
      <c r="B341" s="93"/>
      <c r="C341" s="93"/>
      <c r="D341" s="93"/>
      <c r="E341" s="38"/>
      <c r="F341" s="38"/>
      <c r="G341" s="38"/>
    </row>
    <row r="342" spans="1:7" x14ac:dyDescent="0.35">
      <c r="A342" s="93"/>
      <c r="B342" s="93"/>
      <c r="C342" s="93"/>
      <c r="D342" s="93"/>
      <c r="E342" s="38"/>
      <c r="F342" s="38"/>
      <c r="G342" s="38"/>
    </row>
    <row r="343" spans="1:7" x14ac:dyDescent="0.35">
      <c r="A343" s="93"/>
      <c r="B343" s="93"/>
      <c r="C343" s="93"/>
      <c r="D343" s="93"/>
      <c r="E343" s="38"/>
      <c r="F343" s="38"/>
      <c r="G343" s="38"/>
    </row>
    <row r="344" spans="1:7" x14ac:dyDescent="0.35">
      <c r="A344" s="93"/>
      <c r="B344" s="93"/>
      <c r="C344" s="93"/>
      <c r="D344" s="93"/>
      <c r="E344" s="38"/>
      <c r="F344" s="38"/>
      <c r="G344" s="38"/>
    </row>
    <row r="346" spans="1:7" x14ac:dyDescent="0.35">
      <c r="A346" t="s">
        <v>298</v>
      </c>
      <c r="B346" s="113" t="s">
        <v>131</v>
      </c>
      <c r="C346" s="113"/>
      <c r="D346" s="113"/>
      <c r="E346" s="113"/>
    </row>
    <row r="347" spans="1:7" x14ac:dyDescent="0.35">
      <c r="A347" s="58" t="str">
        <f>IF(OR(B346="Core La Fenice Black",B346="Core La Fenice White",B346="Core La Fenice Grey",B346="Core La Fenice Silver",B346="Core La Fenice Taupe"),"Fliser er levert av vår hovedleverandør Flisekompaniet","")</f>
        <v>Fliser er levert av vår hovedleverandør Flisekompaniet</v>
      </c>
      <c r="B347" s="58"/>
      <c r="C347" s="58"/>
      <c r="D347" s="58"/>
      <c r="E347" s="58"/>
      <c r="F347" s="58"/>
      <c r="G347" s="58"/>
    </row>
    <row r="348" spans="1:7" x14ac:dyDescent="0.35">
      <c r="A348" s="97" t="s">
        <v>230</v>
      </c>
      <c r="B348" s="99"/>
      <c r="C348" s="99"/>
      <c r="D348" s="99"/>
      <c r="E348" s="99"/>
      <c r="F348" s="99"/>
      <c r="G348" s="99"/>
    </row>
    <row r="349" spans="1:7" x14ac:dyDescent="0.35">
      <c r="A349" s="98"/>
      <c r="B349" s="100"/>
      <c r="C349" s="100"/>
      <c r="D349" s="100"/>
      <c r="E349" s="100"/>
      <c r="F349" s="100"/>
      <c r="G349" s="100"/>
    </row>
    <row r="351" spans="1:7" x14ac:dyDescent="0.35">
      <c r="A351" s="103" t="s">
        <v>299</v>
      </c>
      <c r="B351" s="139"/>
    </row>
    <row r="352" spans="1:7" x14ac:dyDescent="0.35">
      <c r="A352" s="139"/>
      <c r="B352" s="139"/>
    </row>
    <row r="353" spans="1:7" x14ac:dyDescent="0.35">
      <c r="A353" s="38" t="e" vm="179">
        <f>_xlfn.XLOOKUP(F356,'Bilder våtrom'!B3:B1048576,'Bilder våtrom'!C3:C1048576,"")</f>
        <v>#VALUE!</v>
      </c>
      <c r="B353" s="38"/>
      <c r="C353" s="38"/>
      <c r="D353" s="81" t="s">
        <v>300</v>
      </c>
      <c r="E353" s="81"/>
      <c r="F353" s="81"/>
      <c r="G353" s="81"/>
    </row>
    <row r="354" spans="1:7" x14ac:dyDescent="0.35">
      <c r="A354" s="38"/>
      <c r="B354" s="38"/>
      <c r="C354" s="38"/>
      <c r="D354" s="81"/>
      <c r="E354" s="81"/>
      <c r="F354" s="81"/>
      <c r="G354" s="81"/>
    </row>
    <row r="355" spans="1:7" x14ac:dyDescent="0.35">
      <c r="A355" s="38"/>
      <c r="B355" s="38"/>
      <c r="C355" s="38"/>
    </row>
    <row r="356" spans="1:7" x14ac:dyDescent="0.35">
      <c r="A356" s="38"/>
      <c r="B356" s="38"/>
      <c r="C356" s="38"/>
      <c r="D356" s="140" t="s">
        <v>301</v>
      </c>
      <c r="E356" s="140"/>
      <c r="F356" s="96" t="s">
        <v>129</v>
      </c>
      <c r="G356" s="96"/>
    </row>
    <row r="357" spans="1:7" x14ac:dyDescent="0.35">
      <c r="A357" s="38"/>
      <c r="B357" s="38"/>
      <c r="C357" s="38"/>
      <c r="D357" s="2"/>
      <c r="F357" s="96"/>
      <c r="G357" s="96"/>
    </row>
    <row r="358" spans="1:7" x14ac:dyDescent="0.35">
      <c r="A358" s="38"/>
      <c r="B358" s="38"/>
      <c r="C358" s="38"/>
      <c r="F358" s="96"/>
      <c r="G358" s="96"/>
    </row>
    <row r="359" spans="1:7" x14ac:dyDescent="0.35">
      <c r="A359" s="38"/>
      <c r="B359" s="38"/>
      <c r="C359" s="38"/>
    </row>
    <row r="360" spans="1:7" x14ac:dyDescent="0.35">
      <c r="A360" s="38"/>
      <c r="B360" s="38"/>
      <c r="C360" s="38"/>
      <c r="D360" s="58" t="str">
        <f>IF(OR(F356="Core La Fenice Black",F356="Core La Fenice White",F356="Core La Fenice Grey",F356="Core La Fenice Silver",F356="Core La Fenice Taupe"),"Fliser er levert av vår hovedleverandør Flisekompaniet","")</f>
        <v>Fliser er levert av vår hovedleverandør Flisekompaniet</v>
      </c>
      <c r="E360" s="58"/>
      <c r="F360" s="58"/>
      <c r="G360" s="58"/>
    </row>
    <row r="361" spans="1:7" x14ac:dyDescent="0.35">
      <c r="A361" s="38"/>
      <c r="B361" s="38"/>
      <c r="C361" s="38"/>
    </row>
    <row r="363" spans="1:7" x14ac:dyDescent="0.35">
      <c r="A363" s="38" t="s">
        <v>230</v>
      </c>
      <c r="B363" s="99"/>
      <c r="C363" s="99"/>
      <c r="D363" s="99"/>
      <c r="E363" s="99"/>
      <c r="F363" s="99"/>
      <c r="G363" s="99"/>
    </row>
    <row r="364" spans="1:7" x14ac:dyDescent="0.35">
      <c r="A364" s="53"/>
      <c r="B364" s="100"/>
      <c r="C364" s="100"/>
      <c r="D364" s="100"/>
      <c r="E364" s="100"/>
      <c r="F364" s="100"/>
      <c r="G364" s="100"/>
    </row>
    <row r="368" spans="1:7" x14ac:dyDescent="0.35">
      <c r="A368" s="106" t="s">
        <v>302</v>
      </c>
      <c r="B368" s="106"/>
      <c r="C368" s="106"/>
      <c r="E368" s="38" t="e" vm="180">
        <f>_xlfn.XLOOKUP(C374,'Bilder våtrom'!F3:F1048576,'Bilder våtrom'!G3:G1048576,"")</f>
        <v>#VALUE!</v>
      </c>
      <c r="F368" s="38"/>
      <c r="G368" s="38"/>
    </row>
    <row r="369" spans="1:7" x14ac:dyDescent="0.35">
      <c r="A369" s="106"/>
      <c r="B369" s="106"/>
      <c r="C369" s="106"/>
      <c r="E369" s="38"/>
      <c r="F369" s="38"/>
      <c r="G369" s="38"/>
    </row>
    <row r="370" spans="1:7" x14ac:dyDescent="0.35">
      <c r="E370" s="38"/>
      <c r="F370" s="38"/>
      <c r="G370" s="38"/>
    </row>
    <row r="371" spans="1:7" x14ac:dyDescent="0.35">
      <c r="A371" s="81" t="s">
        <v>303</v>
      </c>
      <c r="B371" s="81"/>
      <c r="C371" s="81"/>
      <c r="D371" s="81"/>
      <c r="E371" s="38"/>
      <c r="F371" s="38"/>
      <c r="G371" s="38"/>
    </row>
    <row r="372" spans="1:7" x14ac:dyDescent="0.35">
      <c r="A372" s="81"/>
      <c r="B372" s="81"/>
      <c r="C372" s="81"/>
      <c r="D372" s="81"/>
      <c r="E372" s="38"/>
      <c r="F372" s="38"/>
      <c r="G372" s="38"/>
    </row>
    <row r="373" spans="1:7" x14ac:dyDescent="0.35">
      <c r="E373" s="38"/>
      <c r="F373" s="38"/>
      <c r="G373" s="38"/>
    </row>
    <row r="374" spans="1:7" x14ac:dyDescent="0.35">
      <c r="A374" s="59" t="s">
        <v>301</v>
      </c>
      <c r="B374" s="59"/>
      <c r="C374" s="96" t="s">
        <v>138</v>
      </c>
      <c r="D374" s="96"/>
      <c r="E374" s="38"/>
      <c r="F374" s="38"/>
      <c r="G374" s="38"/>
    </row>
    <row r="375" spans="1:7" x14ac:dyDescent="0.35">
      <c r="C375" s="96"/>
      <c r="D375" s="96"/>
      <c r="E375" s="38"/>
      <c r="F375" s="38"/>
      <c r="G375" s="38"/>
    </row>
    <row r="376" spans="1:7" x14ac:dyDescent="0.35">
      <c r="C376" s="96"/>
      <c r="D376" s="96"/>
      <c r="E376" s="38"/>
      <c r="F376" s="38"/>
      <c r="G376" s="38"/>
    </row>
    <row r="378" spans="1:7" x14ac:dyDescent="0.35">
      <c r="A378" s="97" t="s">
        <v>230</v>
      </c>
      <c r="B378" s="99"/>
      <c r="C378" s="99"/>
      <c r="D378" s="99"/>
      <c r="E378" s="99"/>
      <c r="F378" s="99"/>
      <c r="G378" s="99"/>
    </row>
    <row r="379" spans="1:7" x14ac:dyDescent="0.35">
      <c r="A379" s="98"/>
      <c r="B379" s="100"/>
      <c r="C379" s="100"/>
      <c r="D379" s="100"/>
      <c r="E379" s="100"/>
      <c r="F379" s="100"/>
      <c r="G379" s="100"/>
    </row>
    <row r="382" spans="1:7" ht="15" customHeight="1" x14ac:dyDescent="0.35">
      <c r="A382" s="72" t="s">
        <v>304</v>
      </c>
      <c r="B382" s="72"/>
      <c r="C382" s="72"/>
      <c r="D382" s="72"/>
      <c r="E382" s="72"/>
      <c r="F382" s="72"/>
      <c r="G382" s="72"/>
    </row>
    <row r="383" spans="1:7" ht="15" customHeight="1" x14ac:dyDescent="0.35">
      <c r="A383" s="73"/>
      <c r="B383" s="73"/>
      <c r="C383" s="73"/>
      <c r="D383" s="73"/>
      <c r="E383" s="73"/>
      <c r="F383" s="73"/>
      <c r="G383" s="73"/>
    </row>
    <row r="385" spans="1:7" x14ac:dyDescent="0.35">
      <c r="A385" s="77" t="s">
        <v>305</v>
      </c>
      <c r="B385" s="75" t="s">
        <v>306</v>
      </c>
      <c r="C385" s="75"/>
      <c r="D385" s="75"/>
      <c r="E385" s="76" t="s">
        <v>307</v>
      </c>
      <c r="F385" s="76" t="s">
        <v>308</v>
      </c>
      <c r="G385" s="76" t="s">
        <v>309</v>
      </c>
    </row>
    <row r="386" spans="1:7" x14ac:dyDescent="0.35">
      <c r="A386" s="77"/>
      <c r="B386" s="75"/>
      <c r="C386" s="75"/>
      <c r="D386" s="75"/>
      <c r="E386" s="76"/>
      <c r="F386" s="76"/>
      <c r="G386" s="76"/>
    </row>
    <row r="387" spans="1:7" x14ac:dyDescent="0.35">
      <c r="A387" s="62" t="s">
        <v>310</v>
      </c>
      <c r="B387" s="61" t="s">
        <v>311</v>
      </c>
      <c r="C387" s="61"/>
      <c r="D387" s="61"/>
      <c r="E387" s="68" t="b">
        <v>0</v>
      </c>
      <c r="F387" s="68" t="b">
        <v>0</v>
      </c>
      <c r="G387" s="68" t="b">
        <v>1</v>
      </c>
    </row>
    <row r="388" spans="1:7" x14ac:dyDescent="0.35">
      <c r="A388" s="62"/>
      <c r="B388" s="61"/>
      <c r="C388" s="61"/>
      <c r="D388" s="61"/>
      <c r="E388" s="68"/>
      <c r="F388" s="68"/>
      <c r="G388" s="68"/>
    </row>
    <row r="389" spans="1:7" x14ac:dyDescent="0.35">
      <c r="A389" s="62"/>
      <c r="B389" s="61"/>
      <c r="C389" s="61"/>
      <c r="D389" s="61"/>
      <c r="E389" s="68"/>
      <c r="F389" s="68"/>
      <c r="G389" s="68"/>
    </row>
    <row r="390" spans="1:7" x14ac:dyDescent="0.35">
      <c r="A390" s="62"/>
      <c r="B390" s="61"/>
      <c r="C390" s="61"/>
      <c r="D390" s="61"/>
      <c r="E390" s="68"/>
      <c r="F390" s="68"/>
      <c r="G390" s="68"/>
    </row>
    <row r="391" spans="1:7" x14ac:dyDescent="0.35">
      <c r="A391" s="26" t="s">
        <v>312</v>
      </c>
      <c r="B391" s="60" t="s">
        <v>313</v>
      </c>
      <c r="C391" s="60"/>
      <c r="D391" s="60"/>
      <c r="E391" s="27" t="b">
        <v>0</v>
      </c>
      <c r="F391" s="27"/>
      <c r="G391" s="27" t="b">
        <v>1</v>
      </c>
    </row>
    <row r="392" spans="1:7" x14ac:dyDescent="0.35">
      <c r="A392" s="62" t="s">
        <v>312</v>
      </c>
      <c r="B392" s="61" t="s">
        <v>314</v>
      </c>
      <c r="C392" s="61"/>
      <c r="D392" s="61"/>
      <c r="E392" s="68"/>
      <c r="F392" s="68" t="b">
        <v>0</v>
      </c>
      <c r="G392" s="68" t="b">
        <v>1</v>
      </c>
    </row>
    <row r="393" spans="1:7" x14ac:dyDescent="0.35">
      <c r="A393" s="62"/>
      <c r="B393" s="61"/>
      <c r="C393" s="61"/>
      <c r="D393" s="61"/>
      <c r="E393" s="68"/>
      <c r="F393" s="68"/>
      <c r="G393" s="68"/>
    </row>
    <row r="394" spans="1:7" x14ac:dyDescent="0.35">
      <c r="A394" s="62"/>
      <c r="B394" s="61"/>
      <c r="C394" s="61"/>
      <c r="D394" s="61"/>
      <c r="E394" s="68"/>
      <c r="F394" s="68"/>
      <c r="G394" s="68"/>
    </row>
    <row r="396" spans="1:7" x14ac:dyDescent="0.35">
      <c r="A396" s="72" t="s">
        <v>315</v>
      </c>
      <c r="B396" s="72"/>
      <c r="C396" s="72"/>
      <c r="D396" s="72"/>
      <c r="E396" s="72"/>
      <c r="F396" s="72"/>
      <c r="G396" s="72"/>
    </row>
    <row r="397" spans="1:7" x14ac:dyDescent="0.35">
      <c r="A397" s="73"/>
      <c r="B397" s="73"/>
      <c r="C397" s="73"/>
      <c r="D397" s="73"/>
      <c r="E397" s="73"/>
      <c r="F397" s="73"/>
      <c r="G397" s="73"/>
    </row>
    <row r="399" spans="1:7" ht="15" customHeight="1" x14ac:dyDescent="0.35">
      <c r="A399" s="75" t="s">
        <v>305</v>
      </c>
      <c r="B399" s="94" t="s">
        <v>306</v>
      </c>
      <c r="C399" s="75"/>
      <c r="D399" s="95"/>
      <c r="E399" s="76" t="s">
        <v>307</v>
      </c>
      <c r="F399" s="92" t="s">
        <v>308</v>
      </c>
      <c r="G399" s="92" t="s">
        <v>309</v>
      </c>
    </row>
    <row r="400" spans="1:7" x14ac:dyDescent="0.35">
      <c r="A400" s="75"/>
      <c r="B400" s="94"/>
      <c r="C400" s="75"/>
      <c r="D400" s="95"/>
      <c r="E400" s="76"/>
      <c r="F400" s="92"/>
      <c r="G400" s="92"/>
    </row>
    <row r="401" spans="1:7" ht="15" customHeight="1" x14ac:dyDescent="0.35">
      <c r="A401" s="87" t="s">
        <v>316</v>
      </c>
      <c r="B401" s="93" t="s">
        <v>440</v>
      </c>
      <c r="C401" s="93"/>
      <c r="D401" s="93"/>
      <c r="E401" s="84" t="b">
        <v>1</v>
      </c>
      <c r="F401" s="84" t="b">
        <v>0</v>
      </c>
      <c r="G401" s="84" t="b">
        <v>0</v>
      </c>
    </row>
    <row r="402" spans="1:7" x14ac:dyDescent="0.35">
      <c r="A402" s="88"/>
      <c r="B402" s="93"/>
      <c r="C402" s="93"/>
      <c r="D402" s="93"/>
      <c r="E402" s="85"/>
      <c r="F402" s="85"/>
      <c r="G402" s="85"/>
    </row>
    <row r="403" spans="1:7" x14ac:dyDescent="0.35">
      <c r="A403" s="88"/>
      <c r="B403" s="93"/>
      <c r="C403" s="93"/>
      <c r="D403" s="93"/>
      <c r="E403" s="85"/>
      <c r="F403" s="85"/>
      <c r="G403" s="85"/>
    </row>
    <row r="404" spans="1:7" x14ac:dyDescent="0.35">
      <c r="A404" s="88"/>
      <c r="B404" s="93"/>
      <c r="C404" s="93"/>
      <c r="D404" s="93"/>
      <c r="E404" s="85"/>
      <c r="F404" s="85"/>
      <c r="G404" s="85"/>
    </row>
    <row r="405" spans="1:7" x14ac:dyDescent="0.35">
      <c r="A405" s="88"/>
      <c r="B405" s="93"/>
      <c r="C405" s="93"/>
      <c r="D405" s="93"/>
      <c r="E405" s="85"/>
      <c r="F405" s="85"/>
      <c r="G405" s="85"/>
    </row>
    <row r="406" spans="1:7" x14ac:dyDescent="0.35">
      <c r="A406" s="88"/>
      <c r="B406" s="93"/>
      <c r="C406" s="93"/>
      <c r="D406" s="93"/>
      <c r="E406" s="85"/>
      <c r="F406" s="85"/>
      <c r="G406" s="85"/>
    </row>
    <row r="407" spans="1:7" x14ac:dyDescent="0.35">
      <c r="A407" s="89"/>
      <c r="B407" s="37" t="s">
        <v>441</v>
      </c>
      <c r="C407" s="90" t="s">
        <v>442</v>
      </c>
      <c r="D407" s="91"/>
      <c r="E407" s="86"/>
      <c r="F407" s="86"/>
      <c r="G407" s="86"/>
    </row>
    <row r="409" spans="1:7" x14ac:dyDescent="0.35">
      <c r="A409" s="72" t="s">
        <v>317</v>
      </c>
      <c r="B409" s="72"/>
      <c r="C409" s="72"/>
      <c r="D409" s="72"/>
      <c r="E409" s="72"/>
      <c r="F409" s="72"/>
      <c r="G409" s="72"/>
    </row>
    <row r="410" spans="1:7" x14ac:dyDescent="0.35">
      <c r="A410" s="73"/>
      <c r="B410" s="73"/>
      <c r="C410" s="73"/>
      <c r="D410" s="73"/>
      <c r="E410" s="73"/>
      <c r="F410" s="73"/>
      <c r="G410" s="73"/>
    </row>
    <row r="412" spans="1:7" ht="15" customHeight="1" x14ac:dyDescent="0.35">
      <c r="A412" s="77" t="s">
        <v>305</v>
      </c>
      <c r="B412" s="75" t="s">
        <v>306</v>
      </c>
      <c r="C412" s="75"/>
      <c r="D412" s="75"/>
      <c r="E412" s="76" t="s">
        <v>307</v>
      </c>
      <c r="F412" s="76" t="s">
        <v>308</v>
      </c>
      <c r="G412" s="76" t="s">
        <v>309</v>
      </c>
    </row>
    <row r="413" spans="1:7" x14ac:dyDescent="0.35">
      <c r="A413" s="77"/>
      <c r="B413" s="75"/>
      <c r="C413" s="75"/>
      <c r="D413" s="75"/>
      <c r="E413" s="76"/>
      <c r="F413" s="76"/>
      <c r="G413" s="76"/>
    </row>
    <row r="414" spans="1:7" x14ac:dyDescent="0.35">
      <c r="A414" s="82" t="s">
        <v>318</v>
      </c>
      <c r="B414" s="62" t="s">
        <v>319</v>
      </c>
      <c r="C414" s="62"/>
      <c r="D414" s="62"/>
      <c r="E414" s="68" t="b">
        <v>0</v>
      </c>
      <c r="F414" s="68" t="b">
        <v>0</v>
      </c>
      <c r="G414" s="68" t="b">
        <v>1</v>
      </c>
    </row>
    <row r="415" spans="1:7" ht="15" customHeight="1" x14ac:dyDescent="0.35">
      <c r="A415" s="83"/>
      <c r="B415" s="62"/>
      <c r="C415" s="62"/>
      <c r="D415" s="62"/>
      <c r="E415" s="68"/>
      <c r="F415" s="68"/>
      <c r="G415" s="68"/>
    </row>
    <row r="416" spans="1:7" x14ac:dyDescent="0.35">
      <c r="A416" s="78" t="s">
        <v>320</v>
      </c>
      <c r="B416" s="61" t="s">
        <v>321</v>
      </c>
      <c r="C416" s="61"/>
      <c r="D416" s="61"/>
      <c r="E416" s="68" t="b">
        <v>0</v>
      </c>
      <c r="F416" s="68"/>
      <c r="G416" s="68" t="b">
        <v>1</v>
      </c>
    </row>
    <row r="417" spans="1:7" ht="15" customHeight="1" x14ac:dyDescent="0.35">
      <c r="A417" s="60"/>
      <c r="B417" s="61"/>
      <c r="C417" s="61"/>
      <c r="D417" s="61"/>
      <c r="E417" s="68"/>
      <c r="F417" s="68"/>
      <c r="G417" s="68"/>
    </row>
    <row r="418" spans="1:7" x14ac:dyDescent="0.35">
      <c r="A418" s="62" t="s">
        <v>322</v>
      </c>
      <c r="B418" s="61" t="s">
        <v>323</v>
      </c>
      <c r="C418" s="61"/>
      <c r="D418" s="61"/>
      <c r="E418" s="68"/>
      <c r="F418" s="68"/>
      <c r="G418" s="68" t="b">
        <v>1</v>
      </c>
    </row>
    <row r="419" spans="1:7" x14ac:dyDescent="0.35">
      <c r="A419" s="62"/>
      <c r="B419" s="61"/>
      <c r="C419" s="61"/>
      <c r="D419" s="61"/>
      <c r="E419" s="68"/>
      <c r="F419" s="68"/>
      <c r="G419" s="68"/>
    </row>
    <row r="420" spans="1:7" x14ac:dyDescent="0.35">
      <c r="A420" s="62" t="s">
        <v>324</v>
      </c>
      <c r="B420" s="61" t="s">
        <v>325</v>
      </c>
      <c r="C420" s="61"/>
      <c r="D420" s="61"/>
      <c r="E420" s="68"/>
      <c r="F420" s="68"/>
      <c r="G420" s="68" t="b">
        <v>1</v>
      </c>
    </row>
    <row r="421" spans="1:7" x14ac:dyDescent="0.35">
      <c r="A421" s="62"/>
      <c r="B421" s="61"/>
      <c r="C421" s="61"/>
      <c r="D421" s="61"/>
      <c r="E421" s="68"/>
      <c r="F421" s="68"/>
      <c r="G421" s="68"/>
    </row>
    <row r="423" spans="1:7" ht="15" customHeight="1" x14ac:dyDescent="0.35">
      <c r="A423" s="81" t="s">
        <v>326</v>
      </c>
      <c r="B423" s="81"/>
      <c r="C423" s="81"/>
      <c r="D423" s="81"/>
      <c r="E423" s="81"/>
      <c r="F423" s="81"/>
      <c r="G423" s="81"/>
    </row>
    <row r="424" spans="1:7" x14ac:dyDescent="0.35">
      <c r="A424" s="81"/>
      <c r="B424" s="81"/>
      <c r="C424" s="81"/>
      <c r="D424" s="81"/>
      <c r="E424" s="81"/>
      <c r="F424" s="81"/>
      <c r="G424" s="81"/>
    </row>
    <row r="425" spans="1:7" x14ac:dyDescent="0.35">
      <c r="A425" s="4"/>
      <c r="B425" s="4"/>
      <c r="C425" s="4"/>
      <c r="D425" s="4"/>
      <c r="E425" s="4"/>
      <c r="F425" s="4"/>
      <c r="G425" s="4"/>
    </row>
    <row r="426" spans="1:7" x14ac:dyDescent="0.35">
      <c r="A426" s="81" t="s">
        <v>327</v>
      </c>
      <c r="B426" s="81"/>
      <c r="C426" s="81"/>
      <c r="D426" s="81"/>
      <c r="E426" s="81"/>
      <c r="F426" s="81"/>
      <c r="G426" s="81"/>
    </row>
    <row r="427" spans="1:7" x14ac:dyDescent="0.35">
      <c r="A427" s="81"/>
      <c r="B427" s="81"/>
      <c r="C427" s="81"/>
      <c r="D427" s="81"/>
      <c r="E427" s="81"/>
      <c r="F427" s="81"/>
      <c r="G427" s="81"/>
    </row>
    <row r="430" spans="1:7" x14ac:dyDescent="0.35">
      <c r="A430" s="72" t="s">
        <v>328</v>
      </c>
      <c r="B430" s="72"/>
      <c r="C430" s="72"/>
      <c r="D430" s="72"/>
      <c r="E430" s="72"/>
      <c r="F430" s="72"/>
      <c r="G430" s="72"/>
    </row>
    <row r="431" spans="1:7" x14ac:dyDescent="0.35">
      <c r="A431" s="73"/>
      <c r="B431" s="73"/>
      <c r="C431" s="73"/>
      <c r="D431" s="73"/>
      <c r="E431" s="73"/>
      <c r="F431" s="73"/>
      <c r="G431" s="73"/>
    </row>
    <row r="433" spans="1:7" ht="15" customHeight="1" x14ac:dyDescent="0.35">
      <c r="A433" s="77" t="s">
        <v>305</v>
      </c>
      <c r="B433" s="75" t="s">
        <v>306</v>
      </c>
      <c r="C433" s="75"/>
      <c r="D433" s="75"/>
      <c r="E433" s="76" t="s">
        <v>307</v>
      </c>
      <c r="F433" s="76" t="s">
        <v>308</v>
      </c>
      <c r="G433" s="76" t="s">
        <v>309</v>
      </c>
    </row>
    <row r="434" spans="1:7" x14ac:dyDescent="0.35">
      <c r="A434" s="77"/>
      <c r="B434" s="75"/>
      <c r="C434" s="75"/>
      <c r="D434" s="75"/>
      <c r="E434" s="76"/>
      <c r="F434" s="76"/>
      <c r="G434" s="76"/>
    </row>
    <row r="435" spans="1:7" x14ac:dyDescent="0.35">
      <c r="A435" s="26" t="s">
        <v>329</v>
      </c>
      <c r="B435" s="26" t="s">
        <v>330</v>
      </c>
      <c r="C435" s="26"/>
      <c r="D435" s="26"/>
      <c r="E435" s="27" t="b">
        <v>0</v>
      </c>
      <c r="F435" s="27" t="b">
        <v>0</v>
      </c>
      <c r="G435" s="27" t="b">
        <v>1</v>
      </c>
    </row>
    <row r="436" spans="1:7" x14ac:dyDescent="0.35">
      <c r="A436" s="26" t="s">
        <v>331</v>
      </c>
      <c r="B436" s="60" t="s">
        <v>332</v>
      </c>
      <c r="C436" s="60"/>
      <c r="D436" s="60"/>
      <c r="E436" s="27" t="b">
        <v>0</v>
      </c>
      <c r="F436" s="27" t="b">
        <v>1</v>
      </c>
      <c r="G436" s="27" t="b">
        <v>0</v>
      </c>
    </row>
    <row r="437" spans="1:7" x14ac:dyDescent="0.35">
      <c r="A437" s="26" t="s">
        <v>333</v>
      </c>
      <c r="B437" s="60" t="s">
        <v>334</v>
      </c>
      <c r="C437" s="60"/>
      <c r="D437" s="60"/>
      <c r="E437" s="27" t="b">
        <v>0</v>
      </c>
      <c r="F437" s="27" t="b">
        <v>0</v>
      </c>
      <c r="G437" s="27" t="b">
        <v>1</v>
      </c>
    </row>
    <row r="438" spans="1:7" x14ac:dyDescent="0.35">
      <c r="A438" s="26" t="s">
        <v>331</v>
      </c>
      <c r="B438" s="60" t="s">
        <v>335</v>
      </c>
      <c r="C438" s="60"/>
      <c r="D438" s="60"/>
      <c r="E438" s="27"/>
      <c r="F438" s="27" t="b">
        <v>0</v>
      </c>
      <c r="G438" s="27" t="b">
        <v>1</v>
      </c>
    </row>
    <row r="440" spans="1:7" x14ac:dyDescent="0.35">
      <c r="A440" s="72" t="s">
        <v>336</v>
      </c>
      <c r="B440" s="72"/>
      <c r="C440" s="72"/>
      <c r="D440" s="72"/>
      <c r="E440" s="72"/>
      <c r="F440" s="72"/>
      <c r="G440" s="72"/>
    </row>
    <row r="441" spans="1:7" x14ac:dyDescent="0.35">
      <c r="A441" s="73"/>
      <c r="B441" s="73"/>
      <c r="C441" s="73"/>
      <c r="D441" s="73"/>
      <c r="E441" s="73"/>
      <c r="F441" s="73"/>
      <c r="G441" s="73"/>
    </row>
    <row r="443" spans="1:7" ht="15" customHeight="1" x14ac:dyDescent="0.35">
      <c r="A443" s="77" t="s">
        <v>305</v>
      </c>
      <c r="B443" s="75" t="s">
        <v>306</v>
      </c>
      <c r="C443" s="75"/>
      <c r="D443" s="75"/>
      <c r="E443" s="76" t="s">
        <v>307</v>
      </c>
      <c r="F443" s="76" t="s">
        <v>308</v>
      </c>
      <c r="G443" s="76" t="s">
        <v>309</v>
      </c>
    </row>
    <row r="444" spans="1:7" x14ac:dyDescent="0.35">
      <c r="A444" s="77"/>
      <c r="B444" s="75"/>
      <c r="C444" s="75"/>
      <c r="D444" s="75"/>
      <c r="E444" s="76"/>
      <c r="F444" s="76"/>
      <c r="G444" s="76"/>
    </row>
    <row r="445" spans="1:7" x14ac:dyDescent="0.35">
      <c r="A445" s="62" t="s">
        <v>337</v>
      </c>
      <c r="B445" s="79" t="s">
        <v>338</v>
      </c>
      <c r="C445" s="79"/>
      <c r="D445" s="79"/>
      <c r="E445" s="68" t="b">
        <v>1</v>
      </c>
      <c r="F445" s="68"/>
      <c r="G445" s="68" t="b">
        <v>0</v>
      </c>
    </row>
    <row r="446" spans="1:7" x14ac:dyDescent="0.35">
      <c r="A446" s="62"/>
      <c r="B446" s="79"/>
      <c r="C446" s="79"/>
      <c r="D446" s="79"/>
      <c r="E446" s="68"/>
      <c r="F446" s="68"/>
      <c r="G446" s="68"/>
    </row>
    <row r="447" spans="1:7" x14ac:dyDescent="0.35">
      <c r="A447" s="62"/>
      <c r="B447" s="79"/>
      <c r="C447" s="79"/>
      <c r="D447" s="79"/>
      <c r="E447" s="68"/>
      <c r="F447" s="68"/>
      <c r="G447" s="68"/>
    </row>
    <row r="448" spans="1:7" x14ac:dyDescent="0.35">
      <c r="A448" s="78" t="s">
        <v>339</v>
      </c>
      <c r="B448" s="79" t="s">
        <v>340</v>
      </c>
      <c r="C448" s="79"/>
      <c r="D448" s="79"/>
      <c r="E448" s="68" t="b">
        <v>0</v>
      </c>
      <c r="F448" s="68" t="b">
        <v>0</v>
      </c>
      <c r="G448" s="68" t="b">
        <v>1</v>
      </c>
    </row>
    <row r="449" spans="1:7" ht="27" customHeight="1" x14ac:dyDescent="0.35">
      <c r="A449" s="60"/>
      <c r="B449" s="79"/>
      <c r="C449" s="79"/>
      <c r="D449" s="79"/>
      <c r="E449" s="68"/>
      <c r="F449" s="68"/>
      <c r="G449" s="68"/>
    </row>
    <row r="450" spans="1:7" x14ac:dyDescent="0.35">
      <c r="A450" s="78" t="s">
        <v>341</v>
      </c>
      <c r="B450" s="62" t="s">
        <v>342</v>
      </c>
      <c r="C450" s="62"/>
      <c r="D450" s="62"/>
      <c r="E450" s="68"/>
      <c r="F450" s="68"/>
      <c r="G450" s="68" t="b">
        <v>1</v>
      </c>
    </row>
    <row r="451" spans="1:7" x14ac:dyDescent="0.35">
      <c r="A451" s="60"/>
      <c r="B451" s="62"/>
      <c r="C451" s="62"/>
      <c r="D451" s="62"/>
      <c r="E451" s="68"/>
      <c r="F451" s="68"/>
      <c r="G451" s="68"/>
    </row>
    <row r="453" spans="1:7" x14ac:dyDescent="0.35">
      <c r="A453" s="72" t="s">
        <v>343</v>
      </c>
      <c r="B453" s="72"/>
      <c r="C453" s="72"/>
      <c r="D453" s="72"/>
      <c r="E453" s="72"/>
      <c r="F453" s="72"/>
      <c r="G453" s="72"/>
    </row>
    <row r="454" spans="1:7" x14ac:dyDescent="0.35">
      <c r="A454" s="73"/>
      <c r="B454" s="73"/>
      <c r="C454" s="73"/>
      <c r="D454" s="73"/>
      <c r="E454" s="73"/>
      <c r="F454" s="73"/>
      <c r="G454" s="73"/>
    </row>
    <row r="456" spans="1:7" x14ac:dyDescent="0.35">
      <c r="A456" s="77" t="s">
        <v>305</v>
      </c>
      <c r="B456" s="75" t="s">
        <v>306</v>
      </c>
      <c r="C456" s="75"/>
      <c r="D456" s="75"/>
      <c r="E456" s="76" t="s">
        <v>307</v>
      </c>
      <c r="F456" s="76" t="s">
        <v>308</v>
      </c>
      <c r="G456" s="76" t="s">
        <v>309</v>
      </c>
    </row>
    <row r="457" spans="1:7" x14ac:dyDescent="0.35">
      <c r="A457" s="77"/>
      <c r="B457" s="75"/>
      <c r="C457" s="75"/>
      <c r="D457" s="75"/>
      <c r="E457" s="76"/>
      <c r="F457" s="76"/>
      <c r="G457" s="76"/>
    </row>
    <row r="458" spans="1:7" x14ac:dyDescent="0.35">
      <c r="A458" s="78" t="s">
        <v>344</v>
      </c>
      <c r="B458" s="66" t="s">
        <v>345</v>
      </c>
      <c r="C458" s="66"/>
      <c r="D458" s="66"/>
      <c r="E458" s="63" t="b">
        <v>0</v>
      </c>
      <c r="F458" s="63" t="b">
        <v>0</v>
      </c>
      <c r="G458" s="63" t="b">
        <v>1</v>
      </c>
    </row>
    <row r="459" spans="1:7" x14ac:dyDescent="0.35">
      <c r="A459" s="78"/>
      <c r="B459" s="66"/>
      <c r="C459" s="66"/>
      <c r="D459" s="66"/>
      <c r="E459" s="63"/>
      <c r="F459" s="63"/>
      <c r="G459" s="63"/>
    </row>
    <row r="461" spans="1:7" x14ac:dyDescent="0.35">
      <c r="A461" s="72" t="s">
        <v>346</v>
      </c>
      <c r="B461" s="72"/>
      <c r="C461" s="72"/>
      <c r="D461" s="72"/>
      <c r="E461" s="72"/>
      <c r="F461" s="72"/>
      <c r="G461" s="72"/>
    </row>
    <row r="462" spans="1:7" x14ac:dyDescent="0.35">
      <c r="A462" s="73"/>
      <c r="B462" s="73"/>
      <c r="C462" s="73"/>
      <c r="D462" s="73"/>
      <c r="E462" s="73"/>
      <c r="F462" s="73"/>
      <c r="G462" s="73"/>
    </row>
    <row r="464" spans="1:7" x14ac:dyDescent="0.35">
      <c r="A464" s="74" t="s">
        <v>347</v>
      </c>
      <c r="B464" s="75" t="s">
        <v>306</v>
      </c>
      <c r="C464" s="75"/>
      <c r="D464" s="75"/>
      <c r="E464" s="75"/>
      <c r="F464" s="76" t="s">
        <v>348</v>
      </c>
      <c r="G464" s="76" t="s">
        <v>309</v>
      </c>
    </row>
    <row r="465" spans="1:7" x14ac:dyDescent="0.35">
      <c r="A465" s="74"/>
      <c r="B465" s="75"/>
      <c r="C465" s="75"/>
      <c r="D465" s="75"/>
      <c r="E465" s="75"/>
      <c r="F465" s="76"/>
      <c r="G465" s="76"/>
    </row>
    <row r="466" spans="1:7" x14ac:dyDescent="0.35">
      <c r="A466" s="26" t="s">
        <v>349</v>
      </c>
      <c r="B466" s="60" t="s">
        <v>350</v>
      </c>
      <c r="C466" s="60"/>
      <c r="D466" s="60"/>
      <c r="E466" s="60"/>
      <c r="F466" s="30" t="b">
        <v>1</v>
      </c>
      <c r="G466" s="30"/>
    </row>
    <row r="467" spans="1:7" x14ac:dyDescent="0.35">
      <c r="A467" s="62" t="s">
        <v>351</v>
      </c>
      <c r="B467" s="60" t="s">
        <v>352</v>
      </c>
      <c r="C467" s="60"/>
      <c r="D467" s="60"/>
      <c r="E467" s="60"/>
      <c r="F467" s="30" t="b">
        <v>1</v>
      </c>
      <c r="G467" s="30" t="b">
        <v>0</v>
      </c>
    </row>
    <row r="468" spans="1:7" x14ac:dyDescent="0.35">
      <c r="A468" s="62"/>
      <c r="B468" s="61" t="s">
        <v>353</v>
      </c>
      <c r="C468" s="61"/>
      <c r="D468" s="61"/>
      <c r="E468" s="61"/>
      <c r="F468" s="68" t="b">
        <v>1</v>
      </c>
      <c r="G468" s="68"/>
    </row>
    <row r="469" spans="1:7" x14ac:dyDescent="0.35">
      <c r="A469" s="62"/>
      <c r="B469" s="61"/>
      <c r="C469" s="61"/>
      <c r="D469" s="61"/>
      <c r="E469" s="61"/>
      <c r="F469" s="68"/>
      <c r="G469" s="68"/>
    </row>
    <row r="470" spans="1:7" x14ac:dyDescent="0.35">
      <c r="A470" s="62"/>
      <c r="B470" s="60" t="s">
        <v>354</v>
      </c>
      <c r="C470" s="60"/>
      <c r="D470" s="60"/>
      <c r="E470" s="60"/>
      <c r="F470" s="30" t="b">
        <v>1</v>
      </c>
      <c r="G470" s="30"/>
    </row>
    <row r="471" spans="1:7" x14ac:dyDescent="0.35">
      <c r="A471" s="62"/>
      <c r="B471" s="61" t="s">
        <v>355</v>
      </c>
      <c r="C471" s="61"/>
      <c r="D471" s="61"/>
      <c r="E471" s="61"/>
      <c r="F471" s="68" t="b">
        <v>1</v>
      </c>
      <c r="G471" s="68"/>
    </row>
    <row r="472" spans="1:7" x14ac:dyDescent="0.35">
      <c r="A472" s="62"/>
      <c r="B472" s="61"/>
      <c r="C472" s="61"/>
      <c r="D472" s="61"/>
      <c r="E472" s="61"/>
      <c r="F472" s="68"/>
      <c r="G472" s="68"/>
    </row>
    <row r="473" spans="1:7" x14ac:dyDescent="0.35">
      <c r="A473" s="62"/>
      <c r="B473" s="60" t="s">
        <v>356</v>
      </c>
      <c r="C473" s="60"/>
      <c r="D473" s="60"/>
      <c r="E473" s="60"/>
      <c r="F473" s="30" t="b">
        <v>1</v>
      </c>
      <c r="G473" s="30" t="b">
        <v>0</v>
      </c>
    </row>
    <row r="474" spans="1:7" x14ac:dyDescent="0.35">
      <c r="A474" s="62" t="s">
        <v>357</v>
      </c>
      <c r="B474" s="61" t="s">
        <v>358</v>
      </c>
      <c r="C474" s="61"/>
      <c r="D474" s="61"/>
      <c r="E474" s="61"/>
      <c r="F474" s="68" t="b">
        <v>1</v>
      </c>
      <c r="G474" s="68" t="b">
        <v>0</v>
      </c>
    </row>
    <row r="475" spans="1:7" x14ac:dyDescent="0.35">
      <c r="A475" s="62"/>
      <c r="B475" s="61"/>
      <c r="C475" s="61"/>
      <c r="D475" s="61"/>
      <c r="E475" s="61"/>
      <c r="F475" s="68"/>
      <c r="G475" s="68"/>
    </row>
    <row r="477" spans="1:7" ht="15" customHeight="1" x14ac:dyDescent="0.35">
      <c r="A477" s="70" t="s">
        <v>359</v>
      </c>
      <c r="B477" s="70"/>
      <c r="C477" s="70"/>
      <c r="D477" s="70"/>
      <c r="E477" s="70"/>
      <c r="F477" s="70"/>
      <c r="G477" s="70"/>
    </row>
    <row r="478" spans="1:7" ht="15" customHeight="1" x14ac:dyDescent="0.35">
      <c r="A478" s="71"/>
      <c r="B478" s="71"/>
      <c r="C478" s="71"/>
      <c r="D478" s="71"/>
      <c r="E478" s="71"/>
      <c r="F478" s="71"/>
      <c r="G478" s="71"/>
    </row>
    <row r="479" spans="1:7" x14ac:dyDescent="0.35">
      <c r="A479" s="71"/>
      <c r="B479" s="71"/>
      <c r="C479" s="71"/>
      <c r="D479" s="71"/>
      <c r="E479" s="71"/>
      <c r="F479" s="71"/>
      <c r="G479" s="71"/>
    </row>
    <row r="480" spans="1:7" x14ac:dyDescent="0.35">
      <c r="A480" s="71"/>
      <c r="B480" s="71"/>
      <c r="C480" s="71"/>
      <c r="D480" s="71"/>
      <c r="E480" s="71"/>
      <c r="F480" s="71"/>
      <c r="G480" s="71"/>
    </row>
    <row r="482" spans="1:7" x14ac:dyDescent="0.35">
      <c r="A482" s="106" t="s">
        <v>360</v>
      </c>
      <c r="B482" s="137"/>
    </row>
    <row r="483" spans="1:7" x14ac:dyDescent="0.35">
      <c r="A483" s="137"/>
      <c r="B483" s="137"/>
    </row>
    <row r="484" spans="1:7" ht="15" customHeight="1" x14ac:dyDescent="0.6">
      <c r="A484" s="32"/>
      <c r="B484" s="32"/>
    </row>
    <row r="485" spans="1:7" x14ac:dyDescent="0.35">
      <c r="A485" s="74" t="s">
        <v>347</v>
      </c>
      <c r="B485" s="75" t="s">
        <v>306</v>
      </c>
      <c r="C485" s="75"/>
      <c r="D485" s="75"/>
      <c r="E485" s="75"/>
      <c r="F485" s="76" t="s">
        <v>348</v>
      </c>
      <c r="G485" s="76" t="s">
        <v>309</v>
      </c>
    </row>
    <row r="486" spans="1:7" x14ac:dyDescent="0.35">
      <c r="A486" s="74"/>
      <c r="B486" s="75"/>
      <c r="C486" s="75"/>
      <c r="D486" s="75"/>
      <c r="E486" s="75"/>
      <c r="F486" s="76"/>
      <c r="G486" s="76"/>
    </row>
    <row r="487" spans="1:7" x14ac:dyDescent="0.35">
      <c r="A487" s="62" t="s">
        <v>361</v>
      </c>
      <c r="B487" s="64" t="s">
        <v>362</v>
      </c>
      <c r="C487" s="64"/>
      <c r="D487" s="64"/>
      <c r="E487" s="64"/>
      <c r="F487" s="63"/>
      <c r="G487" s="63" t="b">
        <v>1</v>
      </c>
    </row>
    <row r="488" spans="1:7" x14ac:dyDescent="0.35">
      <c r="A488" s="62"/>
      <c r="B488" s="64"/>
      <c r="C488" s="64"/>
      <c r="D488" s="64"/>
      <c r="E488" s="64"/>
      <c r="F488" s="63"/>
      <c r="G488" s="63"/>
    </row>
    <row r="489" spans="1:7" x14ac:dyDescent="0.35">
      <c r="A489" s="62"/>
      <c r="B489" s="64" t="s">
        <v>363</v>
      </c>
      <c r="C489" s="64"/>
      <c r="D489" s="64"/>
      <c r="E489" s="64"/>
      <c r="F489" s="63"/>
      <c r="G489" s="63" t="b">
        <v>1</v>
      </c>
    </row>
    <row r="490" spans="1:7" x14ac:dyDescent="0.35">
      <c r="A490" s="62"/>
      <c r="B490" s="64"/>
      <c r="C490" s="64"/>
      <c r="D490" s="64"/>
      <c r="E490" s="64"/>
      <c r="F490" s="63"/>
      <c r="G490" s="63"/>
    </row>
    <row r="491" spans="1:7" x14ac:dyDescent="0.35">
      <c r="A491" s="62" t="s">
        <v>364</v>
      </c>
      <c r="B491" s="64" t="s">
        <v>365</v>
      </c>
      <c r="C491" s="64"/>
      <c r="D491" s="64"/>
      <c r="E491" s="64"/>
      <c r="F491" s="63"/>
      <c r="G491" s="63" t="b">
        <v>1</v>
      </c>
    </row>
    <row r="492" spans="1:7" x14ac:dyDescent="0.35">
      <c r="A492" s="62"/>
      <c r="B492" s="64"/>
      <c r="C492" s="64"/>
      <c r="D492" s="64"/>
      <c r="E492" s="64"/>
      <c r="F492" s="63"/>
      <c r="G492" s="63"/>
    </row>
    <row r="493" spans="1:7" x14ac:dyDescent="0.35">
      <c r="A493" s="61" t="s">
        <v>366</v>
      </c>
      <c r="B493" s="64" t="s">
        <v>367</v>
      </c>
      <c r="C493" s="64"/>
      <c r="D493" s="64"/>
      <c r="E493" s="64"/>
      <c r="F493" s="63"/>
      <c r="G493" s="63" t="b">
        <v>1</v>
      </c>
    </row>
    <row r="494" spans="1:7" x14ac:dyDescent="0.35">
      <c r="A494" s="61"/>
      <c r="B494" s="64"/>
      <c r="C494" s="64"/>
      <c r="D494" s="64"/>
      <c r="E494" s="64"/>
      <c r="F494" s="63"/>
      <c r="G494" s="63"/>
    </row>
    <row r="495" spans="1:7" x14ac:dyDescent="0.35">
      <c r="A495" s="26" t="s">
        <v>368</v>
      </c>
      <c r="B495" s="67" t="s">
        <v>369</v>
      </c>
      <c r="C495" s="67"/>
      <c r="D495" s="67"/>
      <c r="E495" s="67"/>
      <c r="F495" s="27"/>
      <c r="G495" s="27" t="b">
        <v>1</v>
      </c>
    </row>
    <row r="496" spans="1:7" x14ac:dyDescent="0.35">
      <c r="A496" s="66" t="s">
        <v>370</v>
      </c>
      <c r="B496" s="61" t="s">
        <v>371</v>
      </c>
      <c r="C496" s="61"/>
      <c r="D496" s="61"/>
      <c r="E496" s="61"/>
      <c r="F496" s="63"/>
      <c r="G496" s="63" t="b">
        <v>1</v>
      </c>
    </row>
    <row r="497" spans="1:7" x14ac:dyDescent="0.35">
      <c r="A497" s="66"/>
      <c r="B497" s="61"/>
      <c r="C497" s="61"/>
      <c r="D497" s="61"/>
      <c r="E497" s="61"/>
      <c r="F497" s="63"/>
      <c r="G497" s="63"/>
    </row>
    <row r="498" spans="1:7" x14ac:dyDescent="0.35">
      <c r="A498" s="65" t="s">
        <v>372</v>
      </c>
      <c r="B498" s="64" t="s">
        <v>373</v>
      </c>
      <c r="C498" s="64"/>
      <c r="D498" s="64"/>
      <c r="E498" s="64"/>
      <c r="F498" s="63"/>
      <c r="G498" s="63" t="b">
        <v>1</v>
      </c>
    </row>
    <row r="499" spans="1:7" x14ac:dyDescent="0.35">
      <c r="A499" s="65"/>
      <c r="B499" s="64"/>
      <c r="C499" s="64"/>
      <c r="D499" s="64"/>
      <c r="E499" s="64"/>
      <c r="F499" s="63"/>
      <c r="G499" s="63"/>
    </row>
    <row r="500" spans="1:7" ht="15" customHeight="1" x14ac:dyDescent="0.35">
      <c r="A500" s="65" t="s">
        <v>374</v>
      </c>
      <c r="B500" s="64" t="s">
        <v>375</v>
      </c>
      <c r="C500" s="64"/>
      <c r="D500" s="64"/>
      <c r="E500" s="64"/>
      <c r="F500" s="63"/>
      <c r="G500" s="63" t="b">
        <v>1</v>
      </c>
    </row>
    <row r="501" spans="1:7" x14ac:dyDescent="0.35">
      <c r="A501" s="65"/>
      <c r="B501" s="64"/>
      <c r="C501" s="64"/>
      <c r="D501" s="64"/>
      <c r="E501" s="64"/>
      <c r="F501" s="63"/>
      <c r="G501" s="63"/>
    </row>
    <row r="502" spans="1:7" x14ac:dyDescent="0.35">
      <c r="A502" s="62" t="s">
        <v>376</v>
      </c>
      <c r="B502" s="61" t="s">
        <v>377</v>
      </c>
      <c r="C502" s="61"/>
      <c r="D502" s="61"/>
      <c r="E502" s="61"/>
      <c r="F502" s="63"/>
      <c r="G502" s="63" t="b">
        <v>1</v>
      </c>
    </row>
    <row r="503" spans="1:7" x14ac:dyDescent="0.35">
      <c r="A503" s="62"/>
      <c r="B503" s="61"/>
      <c r="C503" s="61"/>
      <c r="D503" s="61"/>
      <c r="E503" s="61"/>
      <c r="F503" s="63"/>
      <c r="G503" s="63"/>
    </row>
    <row r="504" spans="1:7" x14ac:dyDescent="0.35">
      <c r="A504" s="26" t="s">
        <v>378</v>
      </c>
      <c r="B504" s="60" t="s">
        <v>379</v>
      </c>
      <c r="C504" s="60"/>
      <c r="D504" s="60"/>
      <c r="E504" s="60"/>
      <c r="F504" s="27"/>
      <c r="G504" s="27" t="b">
        <v>1</v>
      </c>
    </row>
    <row r="505" spans="1:7" x14ac:dyDescent="0.35">
      <c r="A505" s="62" t="s">
        <v>380</v>
      </c>
      <c r="B505" s="61" t="s">
        <v>381</v>
      </c>
      <c r="C505" s="61"/>
      <c r="D505" s="61"/>
      <c r="E505" s="61"/>
      <c r="F505" s="63"/>
      <c r="G505" s="63" t="b">
        <v>1</v>
      </c>
    </row>
    <row r="506" spans="1:7" x14ac:dyDescent="0.35">
      <c r="A506" s="62"/>
      <c r="B506" s="61"/>
      <c r="C506" s="61"/>
      <c r="D506" s="61"/>
      <c r="E506" s="61"/>
      <c r="F506" s="63"/>
      <c r="G506" s="63"/>
    </row>
    <row r="508" spans="1:7" x14ac:dyDescent="0.35">
      <c r="A508" s="106" t="s">
        <v>382</v>
      </c>
      <c r="B508" s="106"/>
      <c r="C508" s="106"/>
    </row>
    <row r="509" spans="1:7" x14ac:dyDescent="0.35">
      <c r="A509" s="106"/>
      <c r="B509" s="106"/>
      <c r="C509" s="106"/>
    </row>
    <row r="511" spans="1:7" x14ac:dyDescent="0.35">
      <c r="A511" s="77" t="s">
        <v>305</v>
      </c>
      <c r="B511" s="75" t="s">
        <v>306</v>
      </c>
      <c r="C511" s="75"/>
      <c r="D511" s="75"/>
      <c r="E511" s="76" t="s">
        <v>307</v>
      </c>
      <c r="F511" s="76" t="s">
        <v>308</v>
      </c>
      <c r="G511" s="76" t="s">
        <v>309</v>
      </c>
    </row>
    <row r="512" spans="1:7" x14ac:dyDescent="0.35">
      <c r="A512" s="77"/>
      <c r="B512" s="75"/>
      <c r="C512" s="75"/>
      <c r="D512" s="75"/>
      <c r="E512" s="76"/>
      <c r="F512" s="76"/>
      <c r="G512" s="76"/>
    </row>
    <row r="513" spans="1:7" x14ac:dyDescent="0.35">
      <c r="A513" s="62" t="s">
        <v>383</v>
      </c>
      <c r="B513" s="66"/>
      <c r="C513" s="66"/>
      <c r="D513" s="66"/>
      <c r="E513" s="63"/>
      <c r="F513" s="63"/>
      <c r="G513" s="63" t="b">
        <v>1</v>
      </c>
    </row>
    <row r="514" spans="1:7" x14ac:dyDescent="0.35">
      <c r="A514" s="62"/>
      <c r="B514" s="66"/>
      <c r="C514" s="66"/>
      <c r="D514" s="66"/>
      <c r="E514" s="63"/>
      <c r="F514" s="63"/>
      <c r="G514" s="63"/>
    </row>
    <row r="515" spans="1:7" x14ac:dyDescent="0.35">
      <c r="A515" s="78" t="s">
        <v>384</v>
      </c>
      <c r="B515" s="66"/>
      <c r="C515" s="66"/>
      <c r="D515" s="66"/>
      <c r="E515" s="63"/>
      <c r="F515" s="63"/>
      <c r="G515" s="63" t="b">
        <v>1</v>
      </c>
    </row>
    <row r="516" spans="1:7" x14ac:dyDescent="0.35">
      <c r="A516" s="78"/>
      <c r="B516" s="66"/>
      <c r="C516" s="66"/>
      <c r="D516" s="66"/>
      <c r="E516" s="63"/>
      <c r="F516" s="63"/>
      <c r="G516" s="63"/>
    </row>
    <row r="517" spans="1:7" ht="15" customHeight="1" x14ac:dyDescent="0.35">
      <c r="A517" s="61" t="s">
        <v>385</v>
      </c>
      <c r="B517" s="66"/>
      <c r="C517" s="66"/>
      <c r="D517" s="66"/>
      <c r="E517" s="63"/>
      <c r="F517" s="63"/>
      <c r="G517" s="63" t="b">
        <v>1</v>
      </c>
    </row>
    <row r="518" spans="1:7" x14ac:dyDescent="0.35">
      <c r="A518" s="61"/>
      <c r="B518" s="66"/>
      <c r="C518" s="66"/>
      <c r="D518" s="66"/>
      <c r="E518" s="63"/>
      <c r="F518" s="63"/>
      <c r="G518" s="63"/>
    </row>
    <row r="519" spans="1:7" x14ac:dyDescent="0.35">
      <c r="A519" s="61"/>
      <c r="B519" s="66"/>
      <c r="C519" s="66"/>
      <c r="D519" s="66"/>
      <c r="E519" s="63"/>
      <c r="F519" s="63"/>
      <c r="G519" s="63"/>
    </row>
    <row r="520" spans="1:7" x14ac:dyDescent="0.35">
      <c r="A520" s="61"/>
      <c r="B520" s="66"/>
      <c r="C520" s="66"/>
      <c r="D520" s="66"/>
      <c r="E520" s="63"/>
      <c r="F520" s="63"/>
      <c r="G520" s="63"/>
    </row>
    <row r="521" spans="1:7" x14ac:dyDescent="0.35">
      <c r="A521" s="136" t="s">
        <v>386</v>
      </c>
      <c r="B521" s="136"/>
      <c r="C521" s="136"/>
      <c r="D521" s="136"/>
      <c r="E521" s="136"/>
      <c r="F521" s="136"/>
      <c r="G521" s="136"/>
    </row>
    <row r="522" spans="1:7" x14ac:dyDescent="0.35">
      <c r="A522" s="135" t="s">
        <v>387</v>
      </c>
      <c r="B522" s="135"/>
      <c r="C522" s="135"/>
      <c r="D522" s="135"/>
      <c r="E522" s="135"/>
      <c r="F522" s="135"/>
      <c r="G522" s="135"/>
    </row>
    <row r="523" spans="1:7" x14ac:dyDescent="0.35">
      <c r="A523" s="134" t="s">
        <v>388</v>
      </c>
      <c r="B523" s="134"/>
      <c r="C523" s="134"/>
      <c r="D523" s="134"/>
      <c r="E523" s="134"/>
      <c r="F523" s="134"/>
      <c r="G523" s="134"/>
    </row>
    <row r="524" spans="1:7" x14ac:dyDescent="0.35">
      <c r="A524" s="134"/>
      <c r="B524" s="134"/>
      <c r="C524" s="134"/>
      <c r="D524" s="134"/>
      <c r="E524" s="134"/>
      <c r="F524" s="134"/>
      <c r="G524" s="134"/>
    </row>
    <row r="525" spans="1:7" x14ac:dyDescent="0.35">
      <c r="A525" s="72" t="s">
        <v>389</v>
      </c>
      <c r="B525" s="72"/>
      <c r="C525" s="72"/>
      <c r="D525" s="72"/>
      <c r="E525" s="72"/>
      <c r="F525" s="72"/>
      <c r="G525" s="72"/>
    </row>
    <row r="526" spans="1:7" x14ac:dyDescent="0.35">
      <c r="A526" s="73"/>
      <c r="B526" s="73"/>
      <c r="C526" s="73"/>
      <c r="D526" s="73"/>
      <c r="E526" s="73"/>
      <c r="F526" s="73"/>
      <c r="G526" s="73"/>
    </row>
    <row r="528" spans="1:7" ht="15" customHeight="1" x14ac:dyDescent="0.35">
      <c r="A528" s="106" t="s">
        <v>390</v>
      </c>
      <c r="B528" s="106"/>
    </row>
    <row r="529" spans="1:7" ht="15" customHeight="1" x14ac:dyDescent="0.35">
      <c r="A529" s="106"/>
      <c r="B529" s="106"/>
    </row>
    <row r="531" spans="1:7" x14ac:dyDescent="0.35">
      <c r="A531" s="104" t="s">
        <v>391</v>
      </c>
      <c r="B531" s="104"/>
      <c r="C531" s="104"/>
      <c r="D531" s="104"/>
      <c r="E531" s="104"/>
      <c r="F531" s="104"/>
      <c r="G531" s="104"/>
    </row>
    <row r="532" spans="1:7" x14ac:dyDescent="0.35">
      <c r="A532" s="104"/>
      <c r="B532" s="104"/>
      <c r="C532" s="104"/>
      <c r="D532" s="104"/>
      <c r="E532" s="104"/>
      <c r="F532" s="104"/>
      <c r="G532" s="104"/>
    </row>
    <row r="533" spans="1:7" x14ac:dyDescent="0.35">
      <c r="A533" s="134" t="s">
        <v>392</v>
      </c>
      <c r="B533" s="134"/>
      <c r="C533" s="134"/>
      <c r="D533" s="134"/>
      <c r="E533" s="134"/>
      <c r="F533" s="134"/>
      <c r="G533" s="134"/>
    </row>
    <row r="534" spans="1:7" x14ac:dyDescent="0.35">
      <c r="A534" s="134"/>
      <c r="B534" s="134"/>
      <c r="C534" s="134"/>
      <c r="D534" s="134"/>
      <c r="E534" s="134"/>
      <c r="F534" s="134"/>
      <c r="G534" s="134"/>
    </row>
    <row r="535" spans="1:7" x14ac:dyDescent="0.35">
      <c r="A535" s="134" t="s">
        <v>393</v>
      </c>
      <c r="B535" s="134"/>
      <c r="C535" s="134"/>
      <c r="D535" s="134"/>
      <c r="E535" s="134"/>
      <c r="F535" s="134"/>
      <c r="G535" s="134"/>
    </row>
    <row r="536" spans="1:7" x14ac:dyDescent="0.35">
      <c r="A536" s="134"/>
      <c r="B536" s="134"/>
      <c r="C536" s="134"/>
      <c r="D536" s="134"/>
      <c r="E536" s="134"/>
      <c r="F536" s="134"/>
      <c r="G536" s="134"/>
    </row>
    <row r="537" spans="1:7" x14ac:dyDescent="0.35">
      <c r="A537" s="134"/>
      <c r="B537" s="134"/>
      <c r="C537" s="134"/>
      <c r="D537" s="134"/>
      <c r="E537" s="134"/>
      <c r="F537" s="134"/>
      <c r="G537" s="134"/>
    </row>
    <row r="538" spans="1:7" x14ac:dyDescent="0.35">
      <c r="A538" s="99" t="s">
        <v>394</v>
      </c>
      <c r="B538" s="99"/>
      <c r="C538" s="99"/>
      <c r="D538" s="99"/>
      <c r="E538" s="99"/>
      <c r="F538" s="99"/>
      <c r="G538" s="99"/>
    </row>
    <row r="539" spans="1:7" ht="15" customHeight="1" x14ac:dyDescent="0.35">
      <c r="A539" s="99"/>
      <c r="B539" s="99"/>
      <c r="C539" s="99"/>
      <c r="D539" s="99"/>
      <c r="E539" s="99"/>
      <c r="F539" s="99"/>
      <c r="G539" s="99"/>
    </row>
    <row r="540" spans="1:7" x14ac:dyDescent="0.35">
      <c r="A540" s="99"/>
      <c r="B540" s="99"/>
      <c r="C540" s="99"/>
      <c r="D540" s="99"/>
      <c r="E540" s="99"/>
      <c r="F540" s="99"/>
      <c r="G540" s="99"/>
    </row>
    <row r="541" spans="1:7" x14ac:dyDescent="0.35">
      <c r="A541" s="99"/>
      <c r="B541" s="99"/>
      <c r="C541" s="99"/>
      <c r="D541" s="99"/>
      <c r="E541" s="99"/>
      <c r="F541" s="99"/>
      <c r="G541" s="99"/>
    </row>
    <row r="543" spans="1:7" x14ac:dyDescent="0.35">
      <c r="A543" s="134" t="s">
        <v>395</v>
      </c>
      <c r="B543" s="134"/>
      <c r="C543" s="134"/>
      <c r="D543" s="134"/>
      <c r="E543" s="134"/>
      <c r="F543" s="134"/>
      <c r="G543" s="134"/>
    </row>
    <row r="544" spans="1:7" x14ac:dyDescent="0.35">
      <c r="A544" s="134"/>
      <c r="B544" s="134"/>
      <c r="C544" s="134"/>
      <c r="D544" s="134"/>
      <c r="E544" s="134"/>
      <c r="F544" s="134"/>
      <c r="G544" s="134"/>
    </row>
    <row r="545" spans="1:7" x14ac:dyDescent="0.35">
      <c r="A545" s="134"/>
      <c r="B545" s="134"/>
      <c r="C545" s="134"/>
      <c r="D545" s="134"/>
      <c r="E545" s="134"/>
      <c r="F545" s="134"/>
      <c r="G545" s="134"/>
    </row>
    <row r="546" spans="1:7" x14ac:dyDescent="0.35">
      <c r="A546" s="134"/>
      <c r="B546" s="134"/>
      <c r="C546" s="134"/>
      <c r="D546" s="134"/>
      <c r="E546" s="134"/>
      <c r="F546" s="134"/>
      <c r="G546" s="134"/>
    </row>
    <row r="547" spans="1:7" x14ac:dyDescent="0.35">
      <c r="A547" s="134"/>
      <c r="B547" s="134"/>
      <c r="C547" s="134"/>
      <c r="D547" s="134"/>
      <c r="E547" s="134"/>
      <c r="F547" s="134"/>
      <c r="G547" s="134"/>
    </row>
    <row r="549" spans="1:7" x14ac:dyDescent="0.35">
      <c r="A549" s="106" t="s">
        <v>396</v>
      </c>
    </row>
    <row r="550" spans="1:7" x14ac:dyDescent="0.35">
      <c r="A550" s="106"/>
    </row>
    <row r="552" spans="1:7" x14ac:dyDescent="0.35">
      <c r="A552" s="134" t="s">
        <v>397</v>
      </c>
      <c r="B552" s="134"/>
      <c r="C552" s="134"/>
      <c r="D552" s="134"/>
      <c r="E552" s="134"/>
      <c r="F552" s="134"/>
      <c r="G552" s="134"/>
    </row>
    <row r="553" spans="1:7" x14ac:dyDescent="0.35">
      <c r="A553" s="134"/>
      <c r="B553" s="134"/>
      <c r="C553" s="134"/>
      <c r="D553" s="134"/>
      <c r="E553" s="134"/>
      <c r="F553" s="134"/>
      <c r="G553" s="134"/>
    </row>
    <row r="554" spans="1:7" x14ac:dyDescent="0.35">
      <c r="A554" s="134" t="s">
        <v>398</v>
      </c>
      <c r="B554" s="134"/>
      <c r="C554" s="134"/>
      <c r="D554" s="134"/>
      <c r="E554" s="134"/>
      <c r="F554" s="134"/>
      <c r="G554" s="134"/>
    </row>
    <row r="555" spans="1:7" x14ac:dyDescent="0.35">
      <c r="A555" s="134"/>
      <c r="B555" s="134"/>
      <c r="C555" s="134"/>
      <c r="D555" s="134"/>
      <c r="E555" s="134"/>
      <c r="F555" s="134"/>
      <c r="G555" s="134"/>
    </row>
    <row r="556" spans="1:7" x14ac:dyDescent="0.35">
      <c r="A556" s="134"/>
      <c r="B556" s="134"/>
      <c r="C556" s="134"/>
      <c r="D556" s="134"/>
      <c r="E556" s="134"/>
      <c r="F556" s="134"/>
      <c r="G556" s="134"/>
    </row>
    <row r="557" spans="1:7" x14ac:dyDescent="0.35">
      <c r="A557" s="134"/>
      <c r="B557" s="134"/>
      <c r="C557" s="134"/>
      <c r="D557" s="134"/>
      <c r="E557" s="134"/>
      <c r="F557" s="134"/>
      <c r="G557" s="134"/>
    </row>
    <row r="559" spans="1:7" x14ac:dyDescent="0.35">
      <c r="A559" s="72" t="s">
        <v>399</v>
      </c>
      <c r="B559" s="72"/>
      <c r="C559" s="72"/>
      <c r="D559" s="72"/>
      <c r="E559" s="72"/>
      <c r="F559" s="72"/>
      <c r="G559" s="72"/>
    </row>
    <row r="560" spans="1:7" x14ac:dyDescent="0.35">
      <c r="A560" s="73"/>
      <c r="B560" s="73"/>
      <c r="C560" s="73"/>
      <c r="D560" s="73"/>
      <c r="E560" s="73"/>
      <c r="F560" s="73"/>
      <c r="G560" s="73"/>
    </row>
    <row r="562" spans="1:7" x14ac:dyDescent="0.35">
      <c r="A562" s="99" t="s">
        <v>400</v>
      </c>
      <c r="B562" s="99"/>
      <c r="C562" s="99"/>
      <c r="D562" s="99"/>
      <c r="E562" s="99"/>
      <c r="F562" s="99"/>
      <c r="G562" s="99"/>
    </row>
    <row r="563" spans="1:7" x14ac:dyDescent="0.35">
      <c r="A563" s="99"/>
      <c r="B563" s="99"/>
      <c r="C563" s="99"/>
      <c r="D563" s="99"/>
      <c r="E563" s="99"/>
      <c r="F563" s="99"/>
      <c r="G563" s="99"/>
    </row>
    <row r="565" spans="1:7" x14ac:dyDescent="0.35">
      <c r="A565" s="72" t="s">
        <v>401</v>
      </c>
      <c r="B565" s="72"/>
      <c r="C565" s="72"/>
      <c r="D565" s="72"/>
      <c r="E565" s="72"/>
      <c r="F565" s="72"/>
      <c r="G565" s="72"/>
    </row>
    <row r="566" spans="1:7" x14ac:dyDescent="0.35">
      <c r="A566" s="73"/>
      <c r="B566" s="73"/>
      <c r="C566" s="73"/>
      <c r="D566" s="73"/>
      <c r="E566" s="73"/>
      <c r="F566" s="73"/>
      <c r="G566" s="73"/>
    </row>
    <row r="568" spans="1:7" x14ac:dyDescent="0.35">
      <c r="A568" s="99" t="s">
        <v>402</v>
      </c>
      <c r="B568" s="99"/>
      <c r="C568" s="99"/>
      <c r="D568" s="99"/>
      <c r="E568" s="99"/>
      <c r="F568" s="99"/>
      <c r="G568" s="99"/>
    </row>
    <row r="569" spans="1:7" x14ac:dyDescent="0.35">
      <c r="A569" s="99"/>
      <c r="B569" s="99"/>
      <c r="C569" s="99"/>
      <c r="D569" s="99"/>
      <c r="E569" s="99"/>
      <c r="F569" s="99"/>
      <c r="G569" s="99"/>
    </row>
    <row r="570" spans="1:7" x14ac:dyDescent="0.35">
      <c r="A570" s="99"/>
      <c r="B570" s="99"/>
      <c r="C570" s="99"/>
      <c r="D570" s="99"/>
      <c r="E570" s="99"/>
      <c r="F570" s="99"/>
      <c r="G570" s="99"/>
    </row>
    <row r="571" spans="1:7" x14ac:dyDescent="0.35">
      <c r="A571" s="99"/>
      <c r="B571" s="99"/>
      <c r="C571" s="99"/>
      <c r="D571" s="99"/>
      <c r="E571" s="99"/>
      <c r="F571" s="99"/>
      <c r="G571" s="99"/>
    </row>
  </sheetData>
  <mergeCells count="404">
    <mergeCell ref="C83:G83"/>
    <mergeCell ref="B40:E40"/>
    <mergeCell ref="B41:E41"/>
    <mergeCell ref="A552:G553"/>
    <mergeCell ref="A554:G557"/>
    <mergeCell ref="A538:G541"/>
    <mergeCell ref="A559:G560"/>
    <mergeCell ref="A562:G563"/>
    <mergeCell ref="A565:G566"/>
    <mergeCell ref="A340:D344"/>
    <mergeCell ref="E337:G344"/>
    <mergeCell ref="B346:E346"/>
    <mergeCell ref="A348:A349"/>
    <mergeCell ref="B348:G349"/>
    <mergeCell ref="A351:B352"/>
    <mergeCell ref="A368:C369"/>
    <mergeCell ref="A324:C333"/>
    <mergeCell ref="D328:D333"/>
    <mergeCell ref="E328:G333"/>
    <mergeCell ref="A334:G335"/>
    <mergeCell ref="D353:G354"/>
    <mergeCell ref="A353:C361"/>
    <mergeCell ref="D356:E356"/>
    <mergeCell ref="A363:A364"/>
    <mergeCell ref="A568:G571"/>
    <mergeCell ref="A535:G537"/>
    <mergeCell ref="A543:G547"/>
    <mergeCell ref="A549:A550"/>
    <mergeCell ref="E515:E516"/>
    <mergeCell ref="F515:F516"/>
    <mergeCell ref="G515:G516"/>
    <mergeCell ref="A482:B483"/>
    <mergeCell ref="A508:C509"/>
    <mergeCell ref="A511:A512"/>
    <mergeCell ref="B511:D512"/>
    <mergeCell ref="E511:E512"/>
    <mergeCell ref="F511:F512"/>
    <mergeCell ref="G511:G512"/>
    <mergeCell ref="A485:A486"/>
    <mergeCell ref="B485:E486"/>
    <mergeCell ref="F485:F486"/>
    <mergeCell ref="G485:G486"/>
    <mergeCell ref="B487:E488"/>
    <mergeCell ref="F487:F488"/>
    <mergeCell ref="G487:G488"/>
    <mergeCell ref="B489:E490"/>
    <mergeCell ref="A487:A490"/>
    <mergeCell ref="F489:F490"/>
    <mergeCell ref="B35:E36"/>
    <mergeCell ref="F35:F36"/>
    <mergeCell ref="B37:E37"/>
    <mergeCell ref="B38:E38"/>
    <mergeCell ref="B39:E39"/>
    <mergeCell ref="A525:G526"/>
    <mergeCell ref="A528:B529"/>
    <mergeCell ref="A531:G532"/>
    <mergeCell ref="A533:G534"/>
    <mergeCell ref="A517:A520"/>
    <mergeCell ref="B517:D520"/>
    <mergeCell ref="E517:E520"/>
    <mergeCell ref="F517:F520"/>
    <mergeCell ref="G517:G520"/>
    <mergeCell ref="A522:G522"/>
    <mergeCell ref="A521:G521"/>
    <mergeCell ref="A523:G524"/>
    <mergeCell ref="B513:D514"/>
    <mergeCell ref="A513:A514"/>
    <mergeCell ref="E513:E514"/>
    <mergeCell ref="F513:F514"/>
    <mergeCell ref="G513:G514"/>
    <mergeCell ref="A515:A516"/>
    <mergeCell ref="B515:D516"/>
    <mergeCell ref="F356:G358"/>
    <mergeCell ref="B363:G364"/>
    <mergeCell ref="E325:F325"/>
    <mergeCell ref="D326:G327"/>
    <mergeCell ref="C22:E22"/>
    <mergeCell ref="C23:E23"/>
    <mergeCell ref="B24:E24"/>
    <mergeCell ref="A337:D338"/>
    <mergeCell ref="B315:C315"/>
    <mergeCell ref="A316:A317"/>
    <mergeCell ref="B316:C317"/>
    <mergeCell ref="D316:D317"/>
    <mergeCell ref="C272:G273"/>
    <mergeCell ref="A322:A323"/>
    <mergeCell ref="D322:G323"/>
    <mergeCell ref="A286:C287"/>
    <mergeCell ref="D288:G292"/>
    <mergeCell ref="A288:C292"/>
    <mergeCell ref="B294:G295"/>
    <mergeCell ref="A294:A295"/>
    <mergeCell ref="A272:B273"/>
    <mergeCell ref="A275:B283"/>
    <mergeCell ref="C275:D283"/>
    <mergeCell ref="E275:F283"/>
    <mergeCell ref="A284:A285"/>
    <mergeCell ref="B284:G285"/>
    <mergeCell ref="F257:G257"/>
    <mergeCell ref="E258:G268"/>
    <mergeCell ref="A258:D266"/>
    <mergeCell ref="B270:G271"/>
    <mergeCell ref="A270:A271"/>
    <mergeCell ref="A255:B256"/>
    <mergeCell ref="A224:D225"/>
    <mergeCell ref="D227:G228"/>
    <mergeCell ref="A226:C233"/>
    <mergeCell ref="E230:G230"/>
    <mergeCell ref="B249:G250"/>
    <mergeCell ref="A249:A250"/>
    <mergeCell ref="B235:G237"/>
    <mergeCell ref="A235:A237"/>
    <mergeCell ref="A240:A241"/>
    <mergeCell ref="A242:C245"/>
    <mergeCell ref="D244:E248"/>
    <mergeCell ref="F244:G248"/>
    <mergeCell ref="E242:F242"/>
    <mergeCell ref="E243:F243"/>
    <mergeCell ref="D233:G233"/>
    <mergeCell ref="C255:G255"/>
    <mergeCell ref="B207:G208"/>
    <mergeCell ref="A207:A208"/>
    <mergeCell ref="A210:B211"/>
    <mergeCell ref="A213:D214"/>
    <mergeCell ref="A216:B219"/>
    <mergeCell ref="A221:A222"/>
    <mergeCell ref="F212:G220"/>
    <mergeCell ref="D216:E216"/>
    <mergeCell ref="B221:E222"/>
    <mergeCell ref="D217:E217"/>
    <mergeCell ref="C210:G210"/>
    <mergeCell ref="A192:C193"/>
    <mergeCell ref="A195:D196"/>
    <mergeCell ref="E192:G204"/>
    <mergeCell ref="A197:C205"/>
    <mergeCell ref="A178:B187"/>
    <mergeCell ref="D184:F184"/>
    <mergeCell ref="E185:F187"/>
    <mergeCell ref="B189:G190"/>
    <mergeCell ref="A189:A190"/>
    <mergeCell ref="A194:D194"/>
    <mergeCell ref="B173:G174"/>
    <mergeCell ref="A173:A174"/>
    <mergeCell ref="A176:B177"/>
    <mergeCell ref="C178:G182"/>
    <mergeCell ref="D162:D163"/>
    <mergeCell ref="E162:F163"/>
    <mergeCell ref="D165:G171"/>
    <mergeCell ref="A165:A171"/>
    <mergeCell ref="B165:C171"/>
    <mergeCell ref="D157:G160"/>
    <mergeCell ref="A157:C163"/>
    <mergeCell ref="F130:G134"/>
    <mergeCell ref="B137:G138"/>
    <mergeCell ref="A137:A138"/>
    <mergeCell ref="A144:B145"/>
    <mergeCell ref="A146:D148"/>
    <mergeCell ref="B150:D150"/>
    <mergeCell ref="B152:G153"/>
    <mergeCell ref="A152:A153"/>
    <mergeCell ref="E144:G151"/>
    <mergeCell ref="A155:B156"/>
    <mergeCell ref="E124:G125"/>
    <mergeCell ref="E126:G126"/>
    <mergeCell ref="A117:C126"/>
    <mergeCell ref="A128:E134"/>
    <mergeCell ref="F128:G128"/>
    <mergeCell ref="F129:G129"/>
    <mergeCell ref="E107:G114"/>
    <mergeCell ref="A115:B116"/>
    <mergeCell ref="D117:G122"/>
    <mergeCell ref="A109:A113"/>
    <mergeCell ref="B109:D113"/>
    <mergeCell ref="A98:C107"/>
    <mergeCell ref="A96:C97"/>
    <mergeCell ref="D99:G101"/>
    <mergeCell ref="D103:E103"/>
    <mergeCell ref="F105:G106"/>
    <mergeCell ref="F103:G104"/>
    <mergeCell ref="D85:G87"/>
    <mergeCell ref="A85:C89"/>
    <mergeCell ref="E88:G95"/>
    <mergeCell ref="B91:D91"/>
    <mergeCell ref="B92:D95"/>
    <mergeCell ref="A92:A95"/>
    <mergeCell ref="D97:G97"/>
    <mergeCell ref="C21:E21"/>
    <mergeCell ref="A310:B311"/>
    <mergeCell ref="A2:G3"/>
    <mergeCell ref="B5:E5"/>
    <mergeCell ref="C6:E6"/>
    <mergeCell ref="C7:E7"/>
    <mergeCell ref="C8:E8"/>
    <mergeCell ref="C9:E9"/>
    <mergeCell ref="C10:E10"/>
    <mergeCell ref="A75:D76"/>
    <mergeCell ref="A77:G78"/>
    <mergeCell ref="C20:E20"/>
    <mergeCell ref="C11:E11"/>
    <mergeCell ref="C12:E12"/>
    <mergeCell ref="C13:E13"/>
    <mergeCell ref="C14:E14"/>
    <mergeCell ref="C15:E15"/>
    <mergeCell ref="C16:E16"/>
    <mergeCell ref="C18:E18"/>
    <mergeCell ref="B17:E17"/>
    <mergeCell ref="C19:E19"/>
    <mergeCell ref="A80:A81"/>
    <mergeCell ref="B80:G81"/>
    <mergeCell ref="A83:B84"/>
    <mergeCell ref="A312:D313"/>
    <mergeCell ref="E311:G320"/>
    <mergeCell ref="B318:D320"/>
    <mergeCell ref="A318:A320"/>
    <mergeCell ref="A49:G49"/>
    <mergeCell ref="A252:G253"/>
    <mergeCell ref="A297:B298"/>
    <mergeCell ref="D299:G300"/>
    <mergeCell ref="A299:C308"/>
    <mergeCell ref="D302:D303"/>
    <mergeCell ref="E302:F303"/>
    <mergeCell ref="E305:G308"/>
    <mergeCell ref="D305:D308"/>
    <mergeCell ref="B71:G73"/>
    <mergeCell ref="A71:A73"/>
    <mergeCell ref="A51:D53"/>
    <mergeCell ref="A57:D58"/>
    <mergeCell ref="A55:D56"/>
    <mergeCell ref="E51:G58"/>
    <mergeCell ref="D61:G62"/>
    <mergeCell ref="D64:G65"/>
    <mergeCell ref="A60:C66"/>
    <mergeCell ref="B68:G69"/>
    <mergeCell ref="A68:A69"/>
    <mergeCell ref="A371:D372"/>
    <mergeCell ref="E368:G376"/>
    <mergeCell ref="A374:B374"/>
    <mergeCell ref="C374:D376"/>
    <mergeCell ref="A378:A379"/>
    <mergeCell ref="B378:G379"/>
    <mergeCell ref="A382:G383"/>
    <mergeCell ref="G385:G386"/>
    <mergeCell ref="F385:F386"/>
    <mergeCell ref="E385:E386"/>
    <mergeCell ref="A385:A386"/>
    <mergeCell ref="B385:D386"/>
    <mergeCell ref="A396:G397"/>
    <mergeCell ref="E399:E400"/>
    <mergeCell ref="F399:F400"/>
    <mergeCell ref="G399:G400"/>
    <mergeCell ref="B401:D406"/>
    <mergeCell ref="A399:A400"/>
    <mergeCell ref="B399:D400"/>
    <mergeCell ref="B387:D390"/>
    <mergeCell ref="A387:A390"/>
    <mergeCell ref="E387:E390"/>
    <mergeCell ref="F387:F390"/>
    <mergeCell ref="G387:G390"/>
    <mergeCell ref="B391:D391"/>
    <mergeCell ref="B392:D394"/>
    <mergeCell ref="A392:A394"/>
    <mergeCell ref="E392:E394"/>
    <mergeCell ref="F392:F394"/>
    <mergeCell ref="G392:G394"/>
    <mergeCell ref="E401:E407"/>
    <mergeCell ref="F401:F407"/>
    <mergeCell ref="G401:G407"/>
    <mergeCell ref="A401:A407"/>
    <mergeCell ref="A409:G410"/>
    <mergeCell ref="A412:A413"/>
    <mergeCell ref="B412:D413"/>
    <mergeCell ref="E412:E413"/>
    <mergeCell ref="F412:F413"/>
    <mergeCell ref="G412:G413"/>
    <mergeCell ref="C407:D407"/>
    <mergeCell ref="F414:F415"/>
    <mergeCell ref="G414:G415"/>
    <mergeCell ref="E416:E417"/>
    <mergeCell ref="F416:F417"/>
    <mergeCell ref="G416:G417"/>
    <mergeCell ref="E418:E419"/>
    <mergeCell ref="F418:F419"/>
    <mergeCell ref="G418:G419"/>
    <mergeCell ref="A414:A415"/>
    <mergeCell ref="B414:D415"/>
    <mergeCell ref="A416:A417"/>
    <mergeCell ref="A418:A419"/>
    <mergeCell ref="B416:D417"/>
    <mergeCell ref="B418:D419"/>
    <mergeCell ref="A433:A434"/>
    <mergeCell ref="B433:D434"/>
    <mergeCell ref="E433:E434"/>
    <mergeCell ref="F433:F434"/>
    <mergeCell ref="G433:G434"/>
    <mergeCell ref="B436:D436"/>
    <mergeCell ref="B437:D437"/>
    <mergeCell ref="B438:D438"/>
    <mergeCell ref="C25:E25"/>
    <mergeCell ref="C26:E26"/>
    <mergeCell ref="C27:E27"/>
    <mergeCell ref="B28:E28"/>
    <mergeCell ref="B29:E29"/>
    <mergeCell ref="B30:E30"/>
    <mergeCell ref="B31:E31"/>
    <mergeCell ref="B420:D421"/>
    <mergeCell ref="A420:A421"/>
    <mergeCell ref="E420:E421"/>
    <mergeCell ref="F420:F421"/>
    <mergeCell ref="G420:G421"/>
    <mergeCell ref="A423:G424"/>
    <mergeCell ref="A426:G427"/>
    <mergeCell ref="A430:G431"/>
    <mergeCell ref="E414:E415"/>
    <mergeCell ref="A450:A451"/>
    <mergeCell ref="B450:D451"/>
    <mergeCell ref="E445:E447"/>
    <mergeCell ref="F445:F447"/>
    <mergeCell ref="G445:G447"/>
    <mergeCell ref="E448:E449"/>
    <mergeCell ref="F448:F449"/>
    <mergeCell ref="G448:G449"/>
    <mergeCell ref="E450:E451"/>
    <mergeCell ref="F450:F451"/>
    <mergeCell ref="G450:G451"/>
    <mergeCell ref="A440:G441"/>
    <mergeCell ref="A443:A444"/>
    <mergeCell ref="B443:D444"/>
    <mergeCell ref="E443:E444"/>
    <mergeCell ref="F443:F444"/>
    <mergeCell ref="G443:G444"/>
    <mergeCell ref="B445:D447"/>
    <mergeCell ref="A448:A449"/>
    <mergeCell ref="A445:A447"/>
    <mergeCell ref="B448:D449"/>
    <mergeCell ref="A453:G454"/>
    <mergeCell ref="A456:A457"/>
    <mergeCell ref="B456:D457"/>
    <mergeCell ref="E456:E457"/>
    <mergeCell ref="F456:F457"/>
    <mergeCell ref="G456:G457"/>
    <mergeCell ref="A458:A459"/>
    <mergeCell ref="B458:D459"/>
    <mergeCell ref="E458:E459"/>
    <mergeCell ref="F458:F459"/>
    <mergeCell ref="G458:G459"/>
    <mergeCell ref="B474:E475"/>
    <mergeCell ref="A474:A475"/>
    <mergeCell ref="A467:A473"/>
    <mergeCell ref="F474:F475"/>
    <mergeCell ref="G474:G475"/>
    <mergeCell ref="B32:E32"/>
    <mergeCell ref="B33:E33"/>
    <mergeCell ref="B34:E34"/>
    <mergeCell ref="A477:G480"/>
    <mergeCell ref="B468:E469"/>
    <mergeCell ref="F468:F469"/>
    <mergeCell ref="G468:G469"/>
    <mergeCell ref="B470:E470"/>
    <mergeCell ref="B471:E472"/>
    <mergeCell ref="F471:F472"/>
    <mergeCell ref="G471:G472"/>
    <mergeCell ref="B473:E473"/>
    <mergeCell ref="A461:G462"/>
    <mergeCell ref="A464:A465"/>
    <mergeCell ref="B464:E465"/>
    <mergeCell ref="F464:F465"/>
    <mergeCell ref="G464:G465"/>
    <mergeCell ref="B466:E466"/>
    <mergeCell ref="B467:E467"/>
    <mergeCell ref="F498:F499"/>
    <mergeCell ref="G498:G499"/>
    <mergeCell ref="B491:E492"/>
    <mergeCell ref="A491:A492"/>
    <mergeCell ref="F491:F492"/>
    <mergeCell ref="G491:G492"/>
    <mergeCell ref="B493:E494"/>
    <mergeCell ref="A493:A494"/>
    <mergeCell ref="F493:F494"/>
    <mergeCell ref="G493:G494"/>
    <mergeCell ref="B495:E495"/>
    <mergeCell ref="A347:G347"/>
    <mergeCell ref="D360:G360"/>
    <mergeCell ref="C115:G115"/>
    <mergeCell ref="C176:G176"/>
    <mergeCell ref="B504:E504"/>
    <mergeCell ref="B505:E506"/>
    <mergeCell ref="A505:A506"/>
    <mergeCell ref="F505:F506"/>
    <mergeCell ref="G505:G506"/>
    <mergeCell ref="B500:E501"/>
    <mergeCell ref="A500:A501"/>
    <mergeCell ref="F500:F501"/>
    <mergeCell ref="G500:G501"/>
    <mergeCell ref="B502:E503"/>
    <mergeCell ref="A502:A503"/>
    <mergeCell ref="F502:F503"/>
    <mergeCell ref="G502:G503"/>
    <mergeCell ref="G489:G490"/>
    <mergeCell ref="B496:E497"/>
    <mergeCell ref="A496:A497"/>
    <mergeCell ref="F496:F497"/>
    <mergeCell ref="G496:G497"/>
    <mergeCell ref="B498:E499"/>
    <mergeCell ref="A498:A499"/>
  </mergeCells>
  <phoneticPr fontId="25" type="noConversion"/>
  <conditionalFormatting sqref="E387:E394">
    <cfRule type="expression" dxfId="24" priority="26">
      <formula>$E387=TRUE</formula>
    </cfRule>
  </conditionalFormatting>
  <conditionalFormatting sqref="E401:E407">
    <cfRule type="expression" dxfId="23" priority="23">
      <formula>$E401=TRUE</formula>
    </cfRule>
  </conditionalFormatting>
  <conditionalFormatting sqref="E414:E421">
    <cfRule type="cellIs" dxfId="22" priority="20" operator="equal">
      <formula>TRUE</formula>
    </cfRule>
  </conditionalFormatting>
  <conditionalFormatting sqref="E435:E438">
    <cfRule type="cellIs" dxfId="21" priority="17" operator="equal">
      <formula>TRUE</formula>
    </cfRule>
  </conditionalFormatting>
  <conditionalFormatting sqref="E445:E451">
    <cfRule type="cellIs" dxfId="20" priority="14" operator="equal">
      <formula>TRUE</formula>
    </cfRule>
  </conditionalFormatting>
  <conditionalFormatting sqref="E458:E459">
    <cfRule type="cellIs" dxfId="19" priority="11" operator="equal">
      <formula>TRUE</formula>
    </cfRule>
  </conditionalFormatting>
  <conditionalFormatting sqref="E513:E520">
    <cfRule type="cellIs" dxfId="18" priority="3" operator="equal">
      <formula>TRUE</formula>
    </cfRule>
  </conditionalFormatting>
  <conditionalFormatting sqref="F387:F394">
    <cfRule type="expression" dxfId="17" priority="25">
      <formula>$F387=TRUE</formula>
    </cfRule>
  </conditionalFormatting>
  <conditionalFormatting sqref="F401:F407">
    <cfRule type="expression" dxfId="16" priority="22">
      <formula>$F401=TRUE</formula>
    </cfRule>
  </conditionalFormatting>
  <conditionalFormatting sqref="F414:F421">
    <cfRule type="cellIs" dxfId="15" priority="19" operator="equal">
      <formula>TRUE</formula>
    </cfRule>
  </conditionalFormatting>
  <conditionalFormatting sqref="F435:F438">
    <cfRule type="cellIs" dxfId="14" priority="16" operator="equal">
      <formula>TRUE</formula>
    </cfRule>
  </conditionalFormatting>
  <conditionalFormatting sqref="F445:F451">
    <cfRule type="cellIs" dxfId="13" priority="13" operator="equal">
      <formula>TRUE</formula>
    </cfRule>
  </conditionalFormatting>
  <conditionalFormatting sqref="F458:F459">
    <cfRule type="cellIs" dxfId="12" priority="10" operator="equal">
      <formula>TRUE</formula>
    </cfRule>
  </conditionalFormatting>
  <conditionalFormatting sqref="F466:F475">
    <cfRule type="cellIs" dxfId="11" priority="6" operator="equal">
      <formula>TRUE</formula>
    </cfRule>
  </conditionalFormatting>
  <conditionalFormatting sqref="F487:F506">
    <cfRule type="cellIs" dxfId="10" priority="5" operator="equal">
      <formula>TRUE</formula>
    </cfRule>
  </conditionalFormatting>
  <conditionalFormatting sqref="F513:F520">
    <cfRule type="cellIs" dxfId="9" priority="2" operator="equal">
      <formula>TRUE</formula>
    </cfRule>
  </conditionalFormatting>
  <conditionalFormatting sqref="G387:G394">
    <cfRule type="expression" dxfId="8" priority="24">
      <formula>$G387=TRUE</formula>
    </cfRule>
  </conditionalFormatting>
  <conditionalFormatting sqref="G401:G407">
    <cfRule type="cellIs" dxfId="7" priority="21" operator="equal">
      <formula>TRUE</formula>
    </cfRule>
  </conditionalFormatting>
  <conditionalFormatting sqref="G414:G421">
    <cfRule type="cellIs" dxfId="6" priority="18" operator="equal">
      <formula>TRUE</formula>
    </cfRule>
  </conditionalFormatting>
  <conditionalFormatting sqref="G435:G438">
    <cfRule type="cellIs" dxfId="5" priority="15" operator="equal">
      <formula>TRUE</formula>
    </cfRule>
  </conditionalFormatting>
  <conditionalFormatting sqref="G445:G451">
    <cfRule type="cellIs" dxfId="4" priority="12" operator="equal">
      <formula>TRUE</formula>
    </cfRule>
  </conditionalFormatting>
  <conditionalFormatting sqref="G458:G459">
    <cfRule type="cellIs" dxfId="3" priority="9" operator="equal">
      <formula>TRUE</formula>
    </cfRule>
  </conditionalFormatting>
  <conditionalFormatting sqref="G466:G475">
    <cfRule type="cellIs" dxfId="2" priority="7" operator="equal">
      <formula>TRUE</formula>
    </cfRule>
  </conditionalFormatting>
  <conditionalFormatting sqref="G487:G506">
    <cfRule type="cellIs" dxfId="1" priority="4" operator="equal">
      <formula>TRUE</formula>
    </cfRule>
  </conditionalFormatting>
  <conditionalFormatting sqref="G513:G520">
    <cfRule type="cellIs" dxfId="0" priority="1" operator="equal">
      <formula>TRUE</formula>
    </cfRule>
  </conditionalFormatting>
  <hyperlinks>
    <hyperlink ref="B5:E5" location="Leveransebeskrivelse!A49" display="Leveransebeskrivelse!A49" xr:uid="{B78A5F71-BD69-449A-BBBD-7D54711CEF66}"/>
    <hyperlink ref="C6:E6" location="Leveransebeskrivelse!A75" display="Leveransebeskrivelse!A75" xr:uid="{308E1F70-A679-4F55-B259-4F5107DE98CA}"/>
    <hyperlink ref="C7:E7" location="Leveransebeskrivelse!A83" display="Leveransebeskrivelse!A83" xr:uid="{40BBA3A5-798D-4170-B9CC-22778BBF73FB}"/>
    <hyperlink ref="C8:E8" location="Leveransebeskrivelse!A96" display="Leveransebeskrivelse!A96" xr:uid="{90532372-370A-42EB-8495-321744FA7BDD}"/>
    <hyperlink ref="C9:E9" location="Leveransebeskrivelse!A115" display="Leveransebeskrivelse!A115" xr:uid="{EDAB626F-4214-43CD-BF97-46021190CBC7}"/>
    <hyperlink ref="C10:E10" location="Leveransebeskrivelse!A144" display="Leveransebeskrivelse!A144" xr:uid="{ACB74162-9C2E-4A20-AD89-4DD0DD6E82DA}"/>
    <hyperlink ref="C11:E11" location="Leveransebeskrivelse!A155" display="Leveransebeskrivelse!A155" xr:uid="{C911C2F7-B01E-434A-88AC-DD383C48AD6D}"/>
    <hyperlink ref="C12:E12" location="Leveransebeskrivelse!A176" display="Leveransebeskrivelse!A176" xr:uid="{E41AC632-C135-4E83-92CF-A74D2699C77A}"/>
    <hyperlink ref="C13:E13" location="Leveransebeskrivelse!A192" display="Leveransebeskrivelse!A192" xr:uid="{162A2DA6-60A1-4C8D-ADFD-DB94E5742F3F}"/>
    <hyperlink ref="C14:E14" location="Leveransebeskrivelse!A210" display="Leveransebeskrivelse!A210" xr:uid="{160FF139-6606-430D-9491-D0BA53E6941C}"/>
    <hyperlink ref="C15:E15" location="Leveransebeskrivelse!A224" display="Leveransebeskrivelse!A224" xr:uid="{DDC68E2D-E8F7-4F12-A9AA-2117207093BA}"/>
    <hyperlink ref="C16:E16" location="Leveransebeskrivelse!A240" display="Leveransebeskrivelse!A240" xr:uid="{BB752C75-7391-4FAF-9695-E58AF060931B}"/>
    <hyperlink ref="B17:E17" location="Leveransebeskrivelse!A252" display="Leveransebeskrivelse!A252" xr:uid="{799B07D3-F064-4062-B813-9413B7F3385C}"/>
    <hyperlink ref="C18:E18" location="Leveransebeskrivelse!A255" display="Leveransebeskrivelse!A255" xr:uid="{D2714B7B-721B-41A7-B288-8D2A1C30FC6C}"/>
    <hyperlink ref="C19:E19" location="Leveransebeskrivelse!A272" display="Leveransebeskrivelse!A272" xr:uid="{7C13C918-5DAF-4EEE-8662-77366B397551}"/>
    <hyperlink ref="C20:E20" location="Leveransebeskrivelse!A286" display="Leveransebeskrivelse!A286" xr:uid="{C7F8A584-E944-4FE4-BAAF-743CBC2F6549}"/>
    <hyperlink ref="C21:E21" location="Leveransebeskrivelse!A297" display="Leveransebeskrivelse!A297" xr:uid="{B8D1DF52-9F23-498E-BAEB-7C077585F80B}"/>
    <hyperlink ref="C22:E22" location="Leveransebeskrivelse!A310" display="Leveransebeskrivelse!A310" xr:uid="{04A4DBA3-C9AD-4F1B-BE17-8127F48D1714}"/>
    <hyperlink ref="C23:E23" location="Leveransebeskrivelse!A322" display="Leveransebeskrivelse!A322" xr:uid="{FBDBAD51-6347-4094-928A-EDD6CCA08DC4}"/>
    <hyperlink ref="B24:E24" location="Leveransebeskrivelse!A334" display="Leveransebeskrivelse!A334" xr:uid="{A3A02548-9CF4-40D8-9576-82409AF73751}"/>
    <hyperlink ref="C25:E25" location="Leveransebeskrivelse!A337" display="Leveransebeskrivelse!A337" xr:uid="{A2C3CE38-D514-4E3A-A819-F1152C3D45A8}"/>
    <hyperlink ref="C26:E26" location="Leveransebeskrivelse!A351" display="Leveransebeskrivelse!A351" xr:uid="{D15BFE16-22EA-48A7-A587-430524D02DBE}"/>
    <hyperlink ref="C27:E27" location="Leveransebeskrivelse!A368" display="Leveransebeskrivelse!A368" xr:uid="{174D6190-0DF5-4A61-8CC6-978B582D5EFB}"/>
    <hyperlink ref="B28:E28" location="Leveransebeskrivelse!A382" display="Leveransebeskrivelse!A382" xr:uid="{353F9943-22DC-4EA4-A317-32524769E821}"/>
    <hyperlink ref="B29:E29" location="Leveransebeskrivelse!A396" display="Leveransebeskrivelse!A396" xr:uid="{18FA90BF-636C-4C14-82BC-17E0F46071D6}"/>
    <hyperlink ref="B30:E30" location="Leveransebeskrivelse!A409" display="Leveransebeskrivelse!A409" xr:uid="{8586ADEC-E21E-4429-92AC-9D3DA6D24DA1}"/>
    <hyperlink ref="B31:E31" location="Leveransebeskrivelse!A430" display="Leveransebeskrivelse!A430" xr:uid="{37735A28-BE9D-43A4-A875-E090EF990449}"/>
    <hyperlink ref="B32:E32" location="Leveransebeskrivelse!A440" display="Leveransebeskrivelse!A440" xr:uid="{38B3E185-B3EE-44BA-9F8B-C4CCF8AF9961}"/>
    <hyperlink ref="B33:E33" location="Leveransebeskrivelse!A453" display="Leveransebeskrivelse!A453" xr:uid="{ED1D59AC-C549-421F-B017-D5374191EFF0}"/>
    <hyperlink ref="B34:E34" location="Leveransebeskrivelse!A461" display="Leveransebeskrivelse!A461" xr:uid="{33163F73-EFAF-4CD0-8752-C02AE2FEB154}"/>
    <hyperlink ref="B35:E36" location="Leveransebeskrivelse!A478" display="Leveransebeskrivelse!A478" xr:uid="{BA353882-609E-479E-92F5-1CB6E37DC90D}"/>
    <hyperlink ref="B37:E37" location="Leveransebeskrivelse!A526" display="Leveransebeskrivelse!A526" xr:uid="{FC8573A6-11EA-4A5A-BF4F-7D0088453A7C}"/>
    <hyperlink ref="B38:E38" location="Leveransebeskrivelse!A560" display="Leveransebeskrivelse!A560" xr:uid="{425E4580-AD30-4A03-AB70-92BD119E1507}"/>
    <hyperlink ref="B39:E39" location="Leveransebeskrivelse!A566" display="Leveransebeskrivelse!A566" xr:uid="{44DA17B9-7F78-4A44-A706-3BB2E3C87FB1}"/>
    <hyperlink ref="B40:E40" location="Romskjema!A1" display="Romskjema!A1" xr:uid="{0A5714E8-91DC-4346-A8A8-2EBB5C726EEE}"/>
    <hyperlink ref="B41:E41" location="'Gebyrer, kostnader og signatur'!A1" display="'Gebyrer, kostnader og signatur'!A1" xr:uid="{C4D37DB5-D95D-4381-B27F-8F1E97C9AF2B}"/>
  </hyperlinks>
  <pageMargins left="0.7" right="0.7" top="0.75" bottom="0.75" header="0.3" footer="0.3"/>
  <pageSetup paperSize="9" orientation="portrait" r:id="rId1"/>
  <headerFooter>
    <oddHeader>&amp;L&amp;G</oddHeader>
    <oddFooter>&amp;LVersjon: 1.0
Dato for versjon: 04.07.24&amp;C&amp;P&amp;R&amp;G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3" r:id="rId5" name="Check Box 5">
              <controlPr defaultSize="0" autoFill="0" autoLine="0" autoPict="0">
                <anchor moveWithCells="1">
                  <from>
                    <xdr:col>4</xdr:col>
                    <xdr:colOff>336550</xdr:colOff>
                    <xdr:row>387</xdr:row>
                    <xdr:rowOff>76200</xdr:rowOff>
                  </from>
                  <to>
                    <xdr:col>4</xdr:col>
                    <xdr:colOff>552450</xdr:colOff>
                    <xdr:row>388</xdr:row>
                    <xdr:rowOff>114300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336550</xdr:colOff>
                    <xdr:row>387</xdr:row>
                    <xdr:rowOff>76200</xdr:rowOff>
                  </from>
                  <to>
                    <xdr:col>5</xdr:col>
                    <xdr:colOff>552450</xdr:colOff>
                    <xdr:row>388</xdr:row>
                    <xdr:rowOff>114300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6</xdr:col>
                    <xdr:colOff>336550</xdr:colOff>
                    <xdr:row>387</xdr:row>
                    <xdr:rowOff>76200</xdr:rowOff>
                  </from>
                  <to>
                    <xdr:col>6</xdr:col>
                    <xdr:colOff>552450</xdr:colOff>
                    <xdr:row>388</xdr:row>
                    <xdr:rowOff>114300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4</xdr:col>
                    <xdr:colOff>336550</xdr:colOff>
                    <xdr:row>389</xdr:row>
                    <xdr:rowOff>184150</xdr:rowOff>
                  </from>
                  <to>
                    <xdr:col>4</xdr:col>
                    <xdr:colOff>552450</xdr:colOff>
                    <xdr:row>391</xdr:row>
                    <xdr:rowOff>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5</xdr:col>
                    <xdr:colOff>336550</xdr:colOff>
                    <xdr:row>389</xdr:row>
                    <xdr:rowOff>184150</xdr:rowOff>
                  </from>
                  <to>
                    <xdr:col>5</xdr:col>
                    <xdr:colOff>552450</xdr:colOff>
                    <xdr:row>391</xdr:row>
                    <xdr:rowOff>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6</xdr:col>
                    <xdr:colOff>336550</xdr:colOff>
                    <xdr:row>389</xdr:row>
                    <xdr:rowOff>184150</xdr:rowOff>
                  </from>
                  <to>
                    <xdr:col>6</xdr:col>
                    <xdr:colOff>552450</xdr:colOff>
                    <xdr:row>391</xdr:row>
                    <xdr:rowOff>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4</xdr:col>
                    <xdr:colOff>336550</xdr:colOff>
                    <xdr:row>392</xdr:row>
                    <xdr:rowOff>19050</xdr:rowOff>
                  </from>
                  <to>
                    <xdr:col>4</xdr:col>
                    <xdr:colOff>546100</xdr:colOff>
                    <xdr:row>393</xdr:row>
                    <xdr:rowOff>12700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5</xdr:col>
                    <xdr:colOff>336550</xdr:colOff>
                    <xdr:row>392</xdr:row>
                    <xdr:rowOff>19050</xdr:rowOff>
                  </from>
                  <to>
                    <xdr:col>5</xdr:col>
                    <xdr:colOff>546100</xdr:colOff>
                    <xdr:row>393</xdr:row>
                    <xdr:rowOff>12700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6</xdr:col>
                    <xdr:colOff>336550</xdr:colOff>
                    <xdr:row>392</xdr:row>
                    <xdr:rowOff>19050</xdr:rowOff>
                  </from>
                  <to>
                    <xdr:col>6</xdr:col>
                    <xdr:colOff>546100</xdr:colOff>
                    <xdr:row>393</xdr:row>
                    <xdr:rowOff>12700</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4</xdr:col>
                    <xdr:colOff>317500</xdr:colOff>
                    <xdr:row>402</xdr:row>
                    <xdr:rowOff>133350</xdr:rowOff>
                  </from>
                  <to>
                    <xdr:col>4</xdr:col>
                    <xdr:colOff>527050</xdr:colOff>
                    <xdr:row>403</xdr:row>
                    <xdr:rowOff>165100</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5</xdr:col>
                    <xdr:colOff>317500</xdr:colOff>
                    <xdr:row>402</xdr:row>
                    <xdr:rowOff>133350</xdr:rowOff>
                  </from>
                  <to>
                    <xdr:col>5</xdr:col>
                    <xdr:colOff>527050</xdr:colOff>
                    <xdr:row>403</xdr:row>
                    <xdr:rowOff>165100</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6</xdr:col>
                    <xdr:colOff>317500</xdr:colOff>
                    <xdr:row>402</xdr:row>
                    <xdr:rowOff>133350</xdr:rowOff>
                  </from>
                  <to>
                    <xdr:col>6</xdr:col>
                    <xdr:colOff>527050</xdr:colOff>
                    <xdr:row>403</xdr:row>
                    <xdr:rowOff>165100</xdr:rowOff>
                  </to>
                </anchor>
              </controlPr>
            </control>
          </mc:Choice>
        </mc:AlternateContent>
        <mc:AlternateContent xmlns:mc="http://schemas.openxmlformats.org/markup-compatibility/2006">
          <mc:Choice Requires="x14">
            <control shapeId="2068" r:id="rId17" name="Check Box 20">
              <controlPr defaultSize="0" autoFill="0" autoLine="0" autoPict="0">
                <anchor moveWithCells="1">
                  <from>
                    <xdr:col>4</xdr:col>
                    <xdr:colOff>304800</xdr:colOff>
                    <xdr:row>413</xdr:row>
                    <xdr:rowOff>76200</xdr:rowOff>
                  </from>
                  <to>
                    <xdr:col>4</xdr:col>
                    <xdr:colOff>533400</xdr:colOff>
                    <xdr:row>414</xdr:row>
                    <xdr:rowOff>107950</xdr:rowOff>
                  </to>
                </anchor>
              </controlPr>
            </control>
          </mc:Choice>
        </mc:AlternateContent>
        <mc:AlternateContent xmlns:mc="http://schemas.openxmlformats.org/markup-compatibility/2006">
          <mc:Choice Requires="x14">
            <control shapeId="2069" r:id="rId18" name="Check Box 21">
              <controlPr defaultSize="0" autoFill="0" autoLine="0" autoPict="0">
                <anchor moveWithCells="1">
                  <from>
                    <xdr:col>4</xdr:col>
                    <xdr:colOff>304800</xdr:colOff>
                    <xdr:row>415</xdr:row>
                    <xdr:rowOff>76200</xdr:rowOff>
                  </from>
                  <to>
                    <xdr:col>4</xdr:col>
                    <xdr:colOff>533400</xdr:colOff>
                    <xdr:row>416</xdr:row>
                    <xdr:rowOff>107950</xdr:rowOff>
                  </to>
                </anchor>
              </controlPr>
            </control>
          </mc:Choice>
        </mc:AlternateContent>
        <mc:AlternateContent xmlns:mc="http://schemas.openxmlformats.org/markup-compatibility/2006">
          <mc:Choice Requires="x14">
            <control shapeId="2070" r:id="rId19" name="Check Box 22">
              <controlPr defaultSize="0" autoFill="0" autoLine="0" autoPict="0">
                <anchor moveWithCells="1">
                  <from>
                    <xdr:col>4</xdr:col>
                    <xdr:colOff>304800</xdr:colOff>
                    <xdr:row>417</xdr:row>
                    <xdr:rowOff>76200</xdr:rowOff>
                  </from>
                  <to>
                    <xdr:col>4</xdr:col>
                    <xdr:colOff>533400</xdr:colOff>
                    <xdr:row>418</xdr:row>
                    <xdr:rowOff>107950</xdr:rowOff>
                  </to>
                </anchor>
              </controlPr>
            </control>
          </mc:Choice>
        </mc:AlternateContent>
        <mc:AlternateContent xmlns:mc="http://schemas.openxmlformats.org/markup-compatibility/2006">
          <mc:Choice Requires="x14">
            <control shapeId="2071" r:id="rId20" name="Check Box 23">
              <controlPr defaultSize="0" autoFill="0" autoLine="0" autoPict="0">
                <anchor moveWithCells="1">
                  <from>
                    <xdr:col>4</xdr:col>
                    <xdr:colOff>304800</xdr:colOff>
                    <xdr:row>419</xdr:row>
                    <xdr:rowOff>76200</xdr:rowOff>
                  </from>
                  <to>
                    <xdr:col>4</xdr:col>
                    <xdr:colOff>533400</xdr:colOff>
                    <xdr:row>420</xdr:row>
                    <xdr:rowOff>107950</xdr:rowOff>
                  </to>
                </anchor>
              </controlPr>
            </control>
          </mc:Choice>
        </mc:AlternateContent>
        <mc:AlternateContent xmlns:mc="http://schemas.openxmlformats.org/markup-compatibility/2006">
          <mc:Choice Requires="x14">
            <control shapeId="2072" r:id="rId21" name="Check Box 24">
              <controlPr defaultSize="0" autoFill="0" autoLine="0" autoPict="0">
                <anchor moveWithCells="1">
                  <from>
                    <xdr:col>5</xdr:col>
                    <xdr:colOff>304800</xdr:colOff>
                    <xdr:row>413</xdr:row>
                    <xdr:rowOff>76200</xdr:rowOff>
                  </from>
                  <to>
                    <xdr:col>5</xdr:col>
                    <xdr:colOff>533400</xdr:colOff>
                    <xdr:row>414</xdr:row>
                    <xdr:rowOff>107950</xdr:rowOff>
                  </to>
                </anchor>
              </controlPr>
            </control>
          </mc:Choice>
        </mc:AlternateContent>
        <mc:AlternateContent xmlns:mc="http://schemas.openxmlformats.org/markup-compatibility/2006">
          <mc:Choice Requires="x14">
            <control shapeId="2073" r:id="rId22" name="Check Box 25">
              <controlPr defaultSize="0" autoFill="0" autoLine="0" autoPict="0">
                <anchor moveWithCells="1">
                  <from>
                    <xdr:col>5</xdr:col>
                    <xdr:colOff>304800</xdr:colOff>
                    <xdr:row>415</xdr:row>
                    <xdr:rowOff>76200</xdr:rowOff>
                  </from>
                  <to>
                    <xdr:col>5</xdr:col>
                    <xdr:colOff>533400</xdr:colOff>
                    <xdr:row>416</xdr:row>
                    <xdr:rowOff>107950</xdr:rowOff>
                  </to>
                </anchor>
              </controlPr>
            </control>
          </mc:Choice>
        </mc:AlternateContent>
        <mc:AlternateContent xmlns:mc="http://schemas.openxmlformats.org/markup-compatibility/2006">
          <mc:Choice Requires="x14">
            <control shapeId="2074" r:id="rId23" name="Check Box 26">
              <controlPr defaultSize="0" autoFill="0" autoLine="0" autoPict="0">
                <anchor moveWithCells="1">
                  <from>
                    <xdr:col>5</xdr:col>
                    <xdr:colOff>304800</xdr:colOff>
                    <xdr:row>417</xdr:row>
                    <xdr:rowOff>76200</xdr:rowOff>
                  </from>
                  <to>
                    <xdr:col>5</xdr:col>
                    <xdr:colOff>533400</xdr:colOff>
                    <xdr:row>418</xdr:row>
                    <xdr:rowOff>107950</xdr:rowOff>
                  </to>
                </anchor>
              </controlPr>
            </control>
          </mc:Choice>
        </mc:AlternateContent>
        <mc:AlternateContent xmlns:mc="http://schemas.openxmlformats.org/markup-compatibility/2006">
          <mc:Choice Requires="x14">
            <control shapeId="2075" r:id="rId24" name="Check Box 27">
              <controlPr defaultSize="0" autoFill="0" autoLine="0" autoPict="0">
                <anchor moveWithCells="1">
                  <from>
                    <xdr:col>5</xdr:col>
                    <xdr:colOff>304800</xdr:colOff>
                    <xdr:row>419</xdr:row>
                    <xdr:rowOff>76200</xdr:rowOff>
                  </from>
                  <to>
                    <xdr:col>5</xdr:col>
                    <xdr:colOff>533400</xdr:colOff>
                    <xdr:row>420</xdr:row>
                    <xdr:rowOff>107950</xdr:rowOff>
                  </to>
                </anchor>
              </controlPr>
            </control>
          </mc:Choice>
        </mc:AlternateContent>
        <mc:AlternateContent xmlns:mc="http://schemas.openxmlformats.org/markup-compatibility/2006">
          <mc:Choice Requires="x14">
            <control shapeId="2076" r:id="rId25" name="Check Box 28">
              <controlPr defaultSize="0" autoFill="0" autoLine="0" autoPict="0">
                <anchor moveWithCells="1">
                  <from>
                    <xdr:col>6</xdr:col>
                    <xdr:colOff>304800</xdr:colOff>
                    <xdr:row>413</xdr:row>
                    <xdr:rowOff>76200</xdr:rowOff>
                  </from>
                  <to>
                    <xdr:col>6</xdr:col>
                    <xdr:colOff>533400</xdr:colOff>
                    <xdr:row>414</xdr:row>
                    <xdr:rowOff>107950</xdr:rowOff>
                  </to>
                </anchor>
              </controlPr>
            </control>
          </mc:Choice>
        </mc:AlternateContent>
        <mc:AlternateContent xmlns:mc="http://schemas.openxmlformats.org/markup-compatibility/2006">
          <mc:Choice Requires="x14">
            <control shapeId="2077" r:id="rId26" name="Check Box 29">
              <controlPr defaultSize="0" autoFill="0" autoLine="0" autoPict="0">
                <anchor moveWithCells="1">
                  <from>
                    <xdr:col>6</xdr:col>
                    <xdr:colOff>304800</xdr:colOff>
                    <xdr:row>415</xdr:row>
                    <xdr:rowOff>76200</xdr:rowOff>
                  </from>
                  <to>
                    <xdr:col>6</xdr:col>
                    <xdr:colOff>533400</xdr:colOff>
                    <xdr:row>416</xdr:row>
                    <xdr:rowOff>107950</xdr:rowOff>
                  </to>
                </anchor>
              </controlPr>
            </control>
          </mc:Choice>
        </mc:AlternateContent>
        <mc:AlternateContent xmlns:mc="http://schemas.openxmlformats.org/markup-compatibility/2006">
          <mc:Choice Requires="x14">
            <control shapeId="2078" r:id="rId27" name="Check Box 30">
              <controlPr defaultSize="0" autoFill="0" autoLine="0" autoPict="0">
                <anchor moveWithCells="1">
                  <from>
                    <xdr:col>6</xdr:col>
                    <xdr:colOff>304800</xdr:colOff>
                    <xdr:row>417</xdr:row>
                    <xdr:rowOff>76200</xdr:rowOff>
                  </from>
                  <to>
                    <xdr:col>6</xdr:col>
                    <xdr:colOff>533400</xdr:colOff>
                    <xdr:row>418</xdr:row>
                    <xdr:rowOff>107950</xdr:rowOff>
                  </to>
                </anchor>
              </controlPr>
            </control>
          </mc:Choice>
        </mc:AlternateContent>
        <mc:AlternateContent xmlns:mc="http://schemas.openxmlformats.org/markup-compatibility/2006">
          <mc:Choice Requires="x14">
            <control shapeId="2079" r:id="rId28" name="Check Box 31">
              <controlPr defaultSize="0" autoFill="0" autoLine="0" autoPict="0">
                <anchor moveWithCells="1">
                  <from>
                    <xdr:col>6</xdr:col>
                    <xdr:colOff>304800</xdr:colOff>
                    <xdr:row>419</xdr:row>
                    <xdr:rowOff>76200</xdr:rowOff>
                  </from>
                  <to>
                    <xdr:col>6</xdr:col>
                    <xdr:colOff>533400</xdr:colOff>
                    <xdr:row>420</xdr:row>
                    <xdr:rowOff>107950</xdr:rowOff>
                  </to>
                </anchor>
              </controlPr>
            </control>
          </mc:Choice>
        </mc:AlternateContent>
        <mc:AlternateContent xmlns:mc="http://schemas.openxmlformats.org/markup-compatibility/2006">
          <mc:Choice Requires="x14">
            <control shapeId="2080" r:id="rId29" name="Check Box 32">
              <controlPr defaultSize="0" autoFill="0" autoLine="0" autoPict="0">
                <anchor moveWithCells="1">
                  <from>
                    <xdr:col>4</xdr:col>
                    <xdr:colOff>317500</xdr:colOff>
                    <xdr:row>433</xdr:row>
                    <xdr:rowOff>171450</xdr:rowOff>
                  </from>
                  <to>
                    <xdr:col>4</xdr:col>
                    <xdr:colOff>533400</xdr:colOff>
                    <xdr:row>435</xdr:row>
                    <xdr:rowOff>12700</xdr:rowOff>
                  </to>
                </anchor>
              </controlPr>
            </control>
          </mc:Choice>
        </mc:AlternateContent>
        <mc:AlternateContent xmlns:mc="http://schemas.openxmlformats.org/markup-compatibility/2006">
          <mc:Choice Requires="x14">
            <control shapeId="2081" r:id="rId30" name="Check Box 33">
              <controlPr defaultSize="0" autoFill="0" autoLine="0" autoPict="0">
                <anchor moveWithCells="1">
                  <from>
                    <xdr:col>4</xdr:col>
                    <xdr:colOff>317500</xdr:colOff>
                    <xdr:row>434</xdr:row>
                    <xdr:rowOff>171450</xdr:rowOff>
                  </from>
                  <to>
                    <xdr:col>4</xdr:col>
                    <xdr:colOff>533400</xdr:colOff>
                    <xdr:row>436</xdr:row>
                    <xdr:rowOff>12700</xdr:rowOff>
                  </to>
                </anchor>
              </controlPr>
            </control>
          </mc:Choice>
        </mc:AlternateContent>
        <mc:AlternateContent xmlns:mc="http://schemas.openxmlformats.org/markup-compatibility/2006">
          <mc:Choice Requires="x14">
            <control shapeId="2082" r:id="rId31" name="Check Box 34">
              <controlPr defaultSize="0" autoFill="0" autoLine="0" autoPict="0">
                <anchor moveWithCells="1">
                  <from>
                    <xdr:col>4</xdr:col>
                    <xdr:colOff>317500</xdr:colOff>
                    <xdr:row>435</xdr:row>
                    <xdr:rowOff>171450</xdr:rowOff>
                  </from>
                  <to>
                    <xdr:col>4</xdr:col>
                    <xdr:colOff>533400</xdr:colOff>
                    <xdr:row>437</xdr:row>
                    <xdr:rowOff>12700</xdr:rowOff>
                  </to>
                </anchor>
              </controlPr>
            </control>
          </mc:Choice>
        </mc:AlternateContent>
        <mc:AlternateContent xmlns:mc="http://schemas.openxmlformats.org/markup-compatibility/2006">
          <mc:Choice Requires="x14">
            <control shapeId="2083" r:id="rId32" name="Check Box 35">
              <controlPr defaultSize="0" autoFill="0" autoLine="0" autoPict="0">
                <anchor moveWithCells="1">
                  <from>
                    <xdr:col>4</xdr:col>
                    <xdr:colOff>317500</xdr:colOff>
                    <xdr:row>436</xdr:row>
                    <xdr:rowOff>171450</xdr:rowOff>
                  </from>
                  <to>
                    <xdr:col>4</xdr:col>
                    <xdr:colOff>533400</xdr:colOff>
                    <xdr:row>438</xdr:row>
                    <xdr:rowOff>12700</xdr:rowOff>
                  </to>
                </anchor>
              </controlPr>
            </control>
          </mc:Choice>
        </mc:AlternateContent>
        <mc:AlternateContent xmlns:mc="http://schemas.openxmlformats.org/markup-compatibility/2006">
          <mc:Choice Requires="x14">
            <control shapeId="2084" r:id="rId33" name="Check Box 36">
              <controlPr defaultSize="0" autoFill="0" autoLine="0" autoPict="0">
                <anchor moveWithCells="1">
                  <from>
                    <xdr:col>5</xdr:col>
                    <xdr:colOff>317500</xdr:colOff>
                    <xdr:row>433</xdr:row>
                    <xdr:rowOff>171450</xdr:rowOff>
                  </from>
                  <to>
                    <xdr:col>5</xdr:col>
                    <xdr:colOff>533400</xdr:colOff>
                    <xdr:row>435</xdr:row>
                    <xdr:rowOff>12700</xdr:rowOff>
                  </to>
                </anchor>
              </controlPr>
            </control>
          </mc:Choice>
        </mc:AlternateContent>
        <mc:AlternateContent xmlns:mc="http://schemas.openxmlformats.org/markup-compatibility/2006">
          <mc:Choice Requires="x14">
            <control shapeId="2085" r:id="rId34" name="Check Box 37">
              <controlPr defaultSize="0" autoFill="0" autoLine="0" autoPict="0">
                <anchor moveWithCells="1">
                  <from>
                    <xdr:col>5</xdr:col>
                    <xdr:colOff>317500</xdr:colOff>
                    <xdr:row>434</xdr:row>
                    <xdr:rowOff>171450</xdr:rowOff>
                  </from>
                  <to>
                    <xdr:col>5</xdr:col>
                    <xdr:colOff>533400</xdr:colOff>
                    <xdr:row>436</xdr:row>
                    <xdr:rowOff>12700</xdr:rowOff>
                  </to>
                </anchor>
              </controlPr>
            </control>
          </mc:Choice>
        </mc:AlternateContent>
        <mc:AlternateContent xmlns:mc="http://schemas.openxmlformats.org/markup-compatibility/2006">
          <mc:Choice Requires="x14">
            <control shapeId="2086" r:id="rId35" name="Check Box 38">
              <controlPr defaultSize="0" autoFill="0" autoLine="0" autoPict="0">
                <anchor moveWithCells="1">
                  <from>
                    <xdr:col>5</xdr:col>
                    <xdr:colOff>317500</xdr:colOff>
                    <xdr:row>435</xdr:row>
                    <xdr:rowOff>171450</xdr:rowOff>
                  </from>
                  <to>
                    <xdr:col>5</xdr:col>
                    <xdr:colOff>533400</xdr:colOff>
                    <xdr:row>437</xdr:row>
                    <xdr:rowOff>12700</xdr:rowOff>
                  </to>
                </anchor>
              </controlPr>
            </control>
          </mc:Choice>
        </mc:AlternateContent>
        <mc:AlternateContent xmlns:mc="http://schemas.openxmlformats.org/markup-compatibility/2006">
          <mc:Choice Requires="x14">
            <control shapeId="2087" r:id="rId36" name="Check Box 39">
              <controlPr defaultSize="0" autoFill="0" autoLine="0" autoPict="0">
                <anchor moveWithCells="1">
                  <from>
                    <xdr:col>5</xdr:col>
                    <xdr:colOff>317500</xdr:colOff>
                    <xdr:row>436</xdr:row>
                    <xdr:rowOff>171450</xdr:rowOff>
                  </from>
                  <to>
                    <xdr:col>5</xdr:col>
                    <xdr:colOff>533400</xdr:colOff>
                    <xdr:row>438</xdr:row>
                    <xdr:rowOff>12700</xdr:rowOff>
                  </to>
                </anchor>
              </controlPr>
            </control>
          </mc:Choice>
        </mc:AlternateContent>
        <mc:AlternateContent xmlns:mc="http://schemas.openxmlformats.org/markup-compatibility/2006">
          <mc:Choice Requires="x14">
            <control shapeId="2088" r:id="rId37" name="Check Box 40">
              <controlPr defaultSize="0" autoFill="0" autoLine="0" autoPict="0">
                <anchor moveWithCells="1">
                  <from>
                    <xdr:col>6</xdr:col>
                    <xdr:colOff>317500</xdr:colOff>
                    <xdr:row>433</xdr:row>
                    <xdr:rowOff>171450</xdr:rowOff>
                  </from>
                  <to>
                    <xdr:col>6</xdr:col>
                    <xdr:colOff>533400</xdr:colOff>
                    <xdr:row>435</xdr:row>
                    <xdr:rowOff>12700</xdr:rowOff>
                  </to>
                </anchor>
              </controlPr>
            </control>
          </mc:Choice>
        </mc:AlternateContent>
        <mc:AlternateContent xmlns:mc="http://schemas.openxmlformats.org/markup-compatibility/2006">
          <mc:Choice Requires="x14">
            <control shapeId="2089" r:id="rId38" name="Check Box 41">
              <controlPr defaultSize="0" autoFill="0" autoLine="0" autoPict="0">
                <anchor moveWithCells="1">
                  <from>
                    <xdr:col>6</xdr:col>
                    <xdr:colOff>317500</xdr:colOff>
                    <xdr:row>434</xdr:row>
                    <xdr:rowOff>171450</xdr:rowOff>
                  </from>
                  <to>
                    <xdr:col>6</xdr:col>
                    <xdr:colOff>533400</xdr:colOff>
                    <xdr:row>436</xdr:row>
                    <xdr:rowOff>12700</xdr:rowOff>
                  </to>
                </anchor>
              </controlPr>
            </control>
          </mc:Choice>
        </mc:AlternateContent>
        <mc:AlternateContent xmlns:mc="http://schemas.openxmlformats.org/markup-compatibility/2006">
          <mc:Choice Requires="x14">
            <control shapeId="2090" r:id="rId39" name="Check Box 42">
              <controlPr defaultSize="0" autoFill="0" autoLine="0" autoPict="0">
                <anchor moveWithCells="1">
                  <from>
                    <xdr:col>6</xdr:col>
                    <xdr:colOff>317500</xdr:colOff>
                    <xdr:row>435</xdr:row>
                    <xdr:rowOff>171450</xdr:rowOff>
                  </from>
                  <to>
                    <xdr:col>6</xdr:col>
                    <xdr:colOff>533400</xdr:colOff>
                    <xdr:row>437</xdr:row>
                    <xdr:rowOff>12700</xdr:rowOff>
                  </to>
                </anchor>
              </controlPr>
            </control>
          </mc:Choice>
        </mc:AlternateContent>
        <mc:AlternateContent xmlns:mc="http://schemas.openxmlformats.org/markup-compatibility/2006">
          <mc:Choice Requires="x14">
            <control shapeId="2091" r:id="rId40" name="Check Box 43">
              <controlPr defaultSize="0" autoFill="0" autoLine="0" autoPict="0">
                <anchor moveWithCells="1">
                  <from>
                    <xdr:col>6</xdr:col>
                    <xdr:colOff>317500</xdr:colOff>
                    <xdr:row>436</xdr:row>
                    <xdr:rowOff>171450</xdr:rowOff>
                  </from>
                  <to>
                    <xdr:col>6</xdr:col>
                    <xdr:colOff>533400</xdr:colOff>
                    <xdr:row>438</xdr:row>
                    <xdr:rowOff>12700</xdr:rowOff>
                  </to>
                </anchor>
              </controlPr>
            </control>
          </mc:Choice>
        </mc:AlternateContent>
        <mc:AlternateContent xmlns:mc="http://schemas.openxmlformats.org/markup-compatibility/2006">
          <mc:Choice Requires="x14">
            <control shapeId="2092" r:id="rId41" name="Check Box 44">
              <controlPr defaultSize="0" autoFill="0" autoLine="0" autoPict="0">
                <anchor moveWithCells="1">
                  <from>
                    <xdr:col>4</xdr:col>
                    <xdr:colOff>317500</xdr:colOff>
                    <xdr:row>444</xdr:row>
                    <xdr:rowOff>184150</xdr:rowOff>
                  </from>
                  <to>
                    <xdr:col>4</xdr:col>
                    <xdr:colOff>514350</xdr:colOff>
                    <xdr:row>446</xdr:row>
                    <xdr:rowOff>12700</xdr:rowOff>
                  </to>
                </anchor>
              </controlPr>
            </control>
          </mc:Choice>
        </mc:AlternateContent>
        <mc:AlternateContent xmlns:mc="http://schemas.openxmlformats.org/markup-compatibility/2006">
          <mc:Choice Requires="x14">
            <control shapeId="2093" r:id="rId42" name="Check Box 45">
              <controlPr defaultSize="0" autoFill="0" autoLine="0" autoPict="0">
                <anchor moveWithCells="1">
                  <from>
                    <xdr:col>5</xdr:col>
                    <xdr:colOff>317500</xdr:colOff>
                    <xdr:row>444</xdr:row>
                    <xdr:rowOff>184150</xdr:rowOff>
                  </from>
                  <to>
                    <xdr:col>5</xdr:col>
                    <xdr:colOff>514350</xdr:colOff>
                    <xdr:row>446</xdr:row>
                    <xdr:rowOff>12700</xdr:rowOff>
                  </to>
                </anchor>
              </controlPr>
            </control>
          </mc:Choice>
        </mc:AlternateContent>
        <mc:AlternateContent xmlns:mc="http://schemas.openxmlformats.org/markup-compatibility/2006">
          <mc:Choice Requires="x14">
            <control shapeId="2094" r:id="rId43" name="Check Box 46">
              <controlPr defaultSize="0" autoFill="0" autoLine="0" autoPict="0">
                <anchor moveWithCells="1">
                  <from>
                    <xdr:col>6</xdr:col>
                    <xdr:colOff>317500</xdr:colOff>
                    <xdr:row>444</xdr:row>
                    <xdr:rowOff>184150</xdr:rowOff>
                  </from>
                  <to>
                    <xdr:col>6</xdr:col>
                    <xdr:colOff>514350</xdr:colOff>
                    <xdr:row>446</xdr:row>
                    <xdr:rowOff>12700</xdr:rowOff>
                  </to>
                </anchor>
              </controlPr>
            </control>
          </mc:Choice>
        </mc:AlternateContent>
        <mc:AlternateContent xmlns:mc="http://schemas.openxmlformats.org/markup-compatibility/2006">
          <mc:Choice Requires="x14">
            <control shapeId="2095" r:id="rId44" name="Check Box 47">
              <controlPr defaultSize="0" autoFill="0" autoLine="0" autoPict="0">
                <anchor moveWithCells="1">
                  <from>
                    <xdr:col>4</xdr:col>
                    <xdr:colOff>317500</xdr:colOff>
                    <xdr:row>447</xdr:row>
                    <xdr:rowOff>107950</xdr:rowOff>
                  </from>
                  <to>
                    <xdr:col>4</xdr:col>
                    <xdr:colOff>565150</xdr:colOff>
                    <xdr:row>448</xdr:row>
                    <xdr:rowOff>107950</xdr:rowOff>
                  </to>
                </anchor>
              </controlPr>
            </control>
          </mc:Choice>
        </mc:AlternateContent>
        <mc:AlternateContent xmlns:mc="http://schemas.openxmlformats.org/markup-compatibility/2006">
          <mc:Choice Requires="x14">
            <control shapeId="2096" r:id="rId45" name="Check Box 48">
              <controlPr defaultSize="0" autoFill="0" autoLine="0" autoPict="0">
                <anchor moveWithCells="1">
                  <from>
                    <xdr:col>5</xdr:col>
                    <xdr:colOff>317500</xdr:colOff>
                    <xdr:row>447</xdr:row>
                    <xdr:rowOff>107950</xdr:rowOff>
                  </from>
                  <to>
                    <xdr:col>5</xdr:col>
                    <xdr:colOff>565150</xdr:colOff>
                    <xdr:row>448</xdr:row>
                    <xdr:rowOff>107950</xdr:rowOff>
                  </to>
                </anchor>
              </controlPr>
            </control>
          </mc:Choice>
        </mc:AlternateContent>
        <mc:AlternateContent xmlns:mc="http://schemas.openxmlformats.org/markup-compatibility/2006">
          <mc:Choice Requires="x14">
            <control shapeId="2097" r:id="rId46" name="Check Box 49">
              <controlPr defaultSize="0" autoFill="0" autoLine="0" autoPict="0">
                <anchor moveWithCells="1">
                  <from>
                    <xdr:col>6</xdr:col>
                    <xdr:colOff>317500</xdr:colOff>
                    <xdr:row>447</xdr:row>
                    <xdr:rowOff>107950</xdr:rowOff>
                  </from>
                  <to>
                    <xdr:col>6</xdr:col>
                    <xdr:colOff>565150</xdr:colOff>
                    <xdr:row>448</xdr:row>
                    <xdr:rowOff>107950</xdr:rowOff>
                  </to>
                </anchor>
              </controlPr>
            </control>
          </mc:Choice>
        </mc:AlternateContent>
        <mc:AlternateContent xmlns:mc="http://schemas.openxmlformats.org/markup-compatibility/2006">
          <mc:Choice Requires="x14">
            <control shapeId="2098" r:id="rId47" name="Check Box 50">
              <controlPr defaultSize="0" autoFill="0" autoLine="0" autoPict="0">
                <anchor moveWithCells="1">
                  <from>
                    <xdr:col>4</xdr:col>
                    <xdr:colOff>317500</xdr:colOff>
                    <xdr:row>449</xdr:row>
                    <xdr:rowOff>107950</xdr:rowOff>
                  </from>
                  <to>
                    <xdr:col>4</xdr:col>
                    <xdr:colOff>565150</xdr:colOff>
                    <xdr:row>450</xdr:row>
                    <xdr:rowOff>107950</xdr:rowOff>
                  </to>
                </anchor>
              </controlPr>
            </control>
          </mc:Choice>
        </mc:AlternateContent>
        <mc:AlternateContent xmlns:mc="http://schemas.openxmlformats.org/markup-compatibility/2006">
          <mc:Choice Requires="x14">
            <control shapeId="2099" r:id="rId48" name="Check Box 51">
              <controlPr defaultSize="0" autoFill="0" autoLine="0" autoPict="0">
                <anchor moveWithCells="1">
                  <from>
                    <xdr:col>5</xdr:col>
                    <xdr:colOff>317500</xdr:colOff>
                    <xdr:row>449</xdr:row>
                    <xdr:rowOff>107950</xdr:rowOff>
                  </from>
                  <to>
                    <xdr:col>5</xdr:col>
                    <xdr:colOff>565150</xdr:colOff>
                    <xdr:row>450</xdr:row>
                    <xdr:rowOff>107950</xdr:rowOff>
                  </to>
                </anchor>
              </controlPr>
            </control>
          </mc:Choice>
        </mc:AlternateContent>
        <mc:AlternateContent xmlns:mc="http://schemas.openxmlformats.org/markup-compatibility/2006">
          <mc:Choice Requires="x14">
            <control shapeId="2100" r:id="rId49" name="Check Box 52">
              <controlPr defaultSize="0" autoFill="0" autoLine="0" autoPict="0">
                <anchor moveWithCells="1">
                  <from>
                    <xdr:col>6</xdr:col>
                    <xdr:colOff>317500</xdr:colOff>
                    <xdr:row>449</xdr:row>
                    <xdr:rowOff>107950</xdr:rowOff>
                  </from>
                  <to>
                    <xdr:col>6</xdr:col>
                    <xdr:colOff>565150</xdr:colOff>
                    <xdr:row>450</xdr:row>
                    <xdr:rowOff>107950</xdr:rowOff>
                  </to>
                </anchor>
              </controlPr>
            </control>
          </mc:Choice>
        </mc:AlternateContent>
        <mc:AlternateContent xmlns:mc="http://schemas.openxmlformats.org/markup-compatibility/2006">
          <mc:Choice Requires="x14">
            <control shapeId="2101" r:id="rId50" name="Check Box 53">
              <controlPr defaultSize="0" autoFill="0" autoLine="0" autoPict="0">
                <anchor moveWithCells="1">
                  <from>
                    <xdr:col>4</xdr:col>
                    <xdr:colOff>304800</xdr:colOff>
                    <xdr:row>457</xdr:row>
                    <xdr:rowOff>76200</xdr:rowOff>
                  </from>
                  <to>
                    <xdr:col>4</xdr:col>
                    <xdr:colOff>546100</xdr:colOff>
                    <xdr:row>458</xdr:row>
                    <xdr:rowOff>114300</xdr:rowOff>
                  </to>
                </anchor>
              </controlPr>
            </control>
          </mc:Choice>
        </mc:AlternateContent>
        <mc:AlternateContent xmlns:mc="http://schemas.openxmlformats.org/markup-compatibility/2006">
          <mc:Choice Requires="x14">
            <control shapeId="2102" r:id="rId51" name="Check Box 54">
              <controlPr defaultSize="0" autoFill="0" autoLine="0" autoPict="0">
                <anchor moveWithCells="1">
                  <from>
                    <xdr:col>5</xdr:col>
                    <xdr:colOff>304800</xdr:colOff>
                    <xdr:row>457</xdr:row>
                    <xdr:rowOff>76200</xdr:rowOff>
                  </from>
                  <to>
                    <xdr:col>5</xdr:col>
                    <xdr:colOff>546100</xdr:colOff>
                    <xdr:row>458</xdr:row>
                    <xdr:rowOff>114300</xdr:rowOff>
                  </to>
                </anchor>
              </controlPr>
            </control>
          </mc:Choice>
        </mc:AlternateContent>
        <mc:AlternateContent xmlns:mc="http://schemas.openxmlformats.org/markup-compatibility/2006">
          <mc:Choice Requires="x14">
            <control shapeId="2103" r:id="rId52" name="Check Box 55">
              <controlPr defaultSize="0" autoFill="0" autoLine="0" autoPict="0">
                <anchor moveWithCells="1">
                  <from>
                    <xdr:col>6</xdr:col>
                    <xdr:colOff>304800</xdr:colOff>
                    <xdr:row>457</xdr:row>
                    <xdr:rowOff>76200</xdr:rowOff>
                  </from>
                  <to>
                    <xdr:col>6</xdr:col>
                    <xdr:colOff>546100</xdr:colOff>
                    <xdr:row>458</xdr:row>
                    <xdr:rowOff>114300</xdr:rowOff>
                  </to>
                </anchor>
              </controlPr>
            </control>
          </mc:Choice>
        </mc:AlternateContent>
        <mc:AlternateContent xmlns:mc="http://schemas.openxmlformats.org/markup-compatibility/2006">
          <mc:Choice Requires="x14">
            <control shapeId="2104" r:id="rId53" name="Check Box 56">
              <controlPr defaultSize="0" autoFill="0" autoLine="0" autoPict="0">
                <anchor moveWithCells="1">
                  <from>
                    <xdr:col>5</xdr:col>
                    <xdr:colOff>336550</xdr:colOff>
                    <xdr:row>464</xdr:row>
                    <xdr:rowOff>184150</xdr:rowOff>
                  </from>
                  <to>
                    <xdr:col>5</xdr:col>
                    <xdr:colOff>552450</xdr:colOff>
                    <xdr:row>466</xdr:row>
                    <xdr:rowOff>12700</xdr:rowOff>
                  </to>
                </anchor>
              </controlPr>
            </control>
          </mc:Choice>
        </mc:AlternateContent>
        <mc:AlternateContent xmlns:mc="http://schemas.openxmlformats.org/markup-compatibility/2006">
          <mc:Choice Requires="x14">
            <control shapeId="2105" r:id="rId54" name="Check Box 57">
              <controlPr defaultSize="0" autoFill="0" autoLine="0" autoPict="0">
                <anchor moveWithCells="1">
                  <from>
                    <xdr:col>6</xdr:col>
                    <xdr:colOff>336550</xdr:colOff>
                    <xdr:row>464</xdr:row>
                    <xdr:rowOff>184150</xdr:rowOff>
                  </from>
                  <to>
                    <xdr:col>6</xdr:col>
                    <xdr:colOff>552450</xdr:colOff>
                    <xdr:row>466</xdr:row>
                    <xdr:rowOff>12700</xdr:rowOff>
                  </to>
                </anchor>
              </controlPr>
            </control>
          </mc:Choice>
        </mc:AlternateContent>
        <mc:AlternateContent xmlns:mc="http://schemas.openxmlformats.org/markup-compatibility/2006">
          <mc:Choice Requires="x14">
            <control shapeId="2106" r:id="rId55" name="Check Box 58">
              <controlPr defaultSize="0" autoFill="0" autoLine="0" autoPict="0">
                <anchor moveWithCells="1">
                  <from>
                    <xdr:col>5</xdr:col>
                    <xdr:colOff>336550</xdr:colOff>
                    <xdr:row>465</xdr:row>
                    <xdr:rowOff>184150</xdr:rowOff>
                  </from>
                  <to>
                    <xdr:col>5</xdr:col>
                    <xdr:colOff>552450</xdr:colOff>
                    <xdr:row>467</xdr:row>
                    <xdr:rowOff>12700</xdr:rowOff>
                  </to>
                </anchor>
              </controlPr>
            </control>
          </mc:Choice>
        </mc:AlternateContent>
        <mc:AlternateContent xmlns:mc="http://schemas.openxmlformats.org/markup-compatibility/2006">
          <mc:Choice Requires="x14">
            <control shapeId="2107" r:id="rId56" name="Check Box 59">
              <controlPr defaultSize="0" autoFill="0" autoLine="0" autoPict="0">
                <anchor moveWithCells="1">
                  <from>
                    <xdr:col>6</xdr:col>
                    <xdr:colOff>336550</xdr:colOff>
                    <xdr:row>465</xdr:row>
                    <xdr:rowOff>184150</xdr:rowOff>
                  </from>
                  <to>
                    <xdr:col>6</xdr:col>
                    <xdr:colOff>552450</xdr:colOff>
                    <xdr:row>467</xdr:row>
                    <xdr:rowOff>12700</xdr:rowOff>
                  </to>
                </anchor>
              </controlPr>
            </control>
          </mc:Choice>
        </mc:AlternateContent>
        <mc:AlternateContent xmlns:mc="http://schemas.openxmlformats.org/markup-compatibility/2006">
          <mc:Choice Requires="x14">
            <control shapeId="2108" r:id="rId57" name="Check Box 60">
              <controlPr defaultSize="0" autoFill="0" autoLine="0" autoPict="0">
                <anchor moveWithCells="1">
                  <from>
                    <xdr:col>5</xdr:col>
                    <xdr:colOff>336550</xdr:colOff>
                    <xdr:row>468</xdr:row>
                    <xdr:rowOff>184150</xdr:rowOff>
                  </from>
                  <to>
                    <xdr:col>5</xdr:col>
                    <xdr:colOff>552450</xdr:colOff>
                    <xdr:row>470</xdr:row>
                    <xdr:rowOff>12700</xdr:rowOff>
                  </to>
                </anchor>
              </controlPr>
            </control>
          </mc:Choice>
        </mc:AlternateContent>
        <mc:AlternateContent xmlns:mc="http://schemas.openxmlformats.org/markup-compatibility/2006">
          <mc:Choice Requires="x14">
            <control shapeId="2109" r:id="rId58" name="Check Box 61">
              <controlPr defaultSize="0" autoFill="0" autoLine="0" autoPict="0">
                <anchor moveWithCells="1">
                  <from>
                    <xdr:col>6</xdr:col>
                    <xdr:colOff>336550</xdr:colOff>
                    <xdr:row>468</xdr:row>
                    <xdr:rowOff>184150</xdr:rowOff>
                  </from>
                  <to>
                    <xdr:col>6</xdr:col>
                    <xdr:colOff>552450</xdr:colOff>
                    <xdr:row>470</xdr:row>
                    <xdr:rowOff>12700</xdr:rowOff>
                  </to>
                </anchor>
              </controlPr>
            </control>
          </mc:Choice>
        </mc:AlternateContent>
        <mc:AlternateContent xmlns:mc="http://schemas.openxmlformats.org/markup-compatibility/2006">
          <mc:Choice Requires="x14">
            <control shapeId="2110" r:id="rId59" name="Check Box 62">
              <controlPr defaultSize="0" autoFill="0" autoLine="0" autoPict="0">
                <anchor moveWithCells="1">
                  <from>
                    <xdr:col>5</xdr:col>
                    <xdr:colOff>336550</xdr:colOff>
                    <xdr:row>471</xdr:row>
                    <xdr:rowOff>184150</xdr:rowOff>
                  </from>
                  <to>
                    <xdr:col>5</xdr:col>
                    <xdr:colOff>552450</xdr:colOff>
                    <xdr:row>473</xdr:row>
                    <xdr:rowOff>12700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6</xdr:col>
                    <xdr:colOff>336550</xdr:colOff>
                    <xdr:row>471</xdr:row>
                    <xdr:rowOff>184150</xdr:rowOff>
                  </from>
                  <to>
                    <xdr:col>6</xdr:col>
                    <xdr:colOff>552450</xdr:colOff>
                    <xdr:row>473</xdr:row>
                    <xdr:rowOff>12700</xdr:rowOff>
                  </to>
                </anchor>
              </controlPr>
            </control>
          </mc:Choice>
        </mc:AlternateContent>
        <mc:AlternateContent xmlns:mc="http://schemas.openxmlformats.org/markup-compatibility/2006">
          <mc:Choice Requires="x14">
            <control shapeId="2116" r:id="rId61" name="Check Box 68">
              <controlPr defaultSize="0" autoFill="0" autoLine="0" autoPict="0">
                <anchor moveWithCells="1">
                  <from>
                    <xdr:col>5</xdr:col>
                    <xdr:colOff>336550</xdr:colOff>
                    <xdr:row>467</xdr:row>
                    <xdr:rowOff>57150</xdr:rowOff>
                  </from>
                  <to>
                    <xdr:col>5</xdr:col>
                    <xdr:colOff>552450</xdr:colOff>
                    <xdr:row>468</xdr:row>
                    <xdr:rowOff>107950</xdr:rowOff>
                  </to>
                </anchor>
              </controlPr>
            </control>
          </mc:Choice>
        </mc:AlternateContent>
        <mc:AlternateContent xmlns:mc="http://schemas.openxmlformats.org/markup-compatibility/2006">
          <mc:Choice Requires="x14">
            <control shapeId="2117" r:id="rId62" name="Check Box 69">
              <controlPr defaultSize="0" autoFill="0" autoLine="0" autoPict="0">
                <anchor moveWithCells="1">
                  <from>
                    <xdr:col>6</xdr:col>
                    <xdr:colOff>336550</xdr:colOff>
                    <xdr:row>467</xdr:row>
                    <xdr:rowOff>57150</xdr:rowOff>
                  </from>
                  <to>
                    <xdr:col>6</xdr:col>
                    <xdr:colOff>552450</xdr:colOff>
                    <xdr:row>468</xdr:row>
                    <xdr:rowOff>107950</xdr:rowOff>
                  </to>
                </anchor>
              </controlPr>
            </control>
          </mc:Choice>
        </mc:AlternateContent>
        <mc:AlternateContent xmlns:mc="http://schemas.openxmlformats.org/markup-compatibility/2006">
          <mc:Choice Requires="x14">
            <control shapeId="2118" r:id="rId63" name="Check Box 70">
              <controlPr defaultSize="0" autoFill="0" autoLine="0" autoPict="0">
                <anchor moveWithCells="1">
                  <from>
                    <xdr:col>5</xdr:col>
                    <xdr:colOff>336550</xdr:colOff>
                    <xdr:row>470</xdr:row>
                    <xdr:rowOff>57150</xdr:rowOff>
                  </from>
                  <to>
                    <xdr:col>5</xdr:col>
                    <xdr:colOff>552450</xdr:colOff>
                    <xdr:row>471</xdr:row>
                    <xdr:rowOff>107950</xdr:rowOff>
                  </to>
                </anchor>
              </controlPr>
            </control>
          </mc:Choice>
        </mc:AlternateContent>
        <mc:AlternateContent xmlns:mc="http://schemas.openxmlformats.org/markup-compatibility/2006">
          <mc:Choice Requires="x14">
            <control shapeId="2119" r:id="rId64" name="Check Box 71">
              <controlPr defaultSize="0" autoFill="0" autoLine="0" autoPict="0">
                <anchor moveWithCells="1">
                  <from>
                    <xdr:col>6</xdr:col>
                    <xdr:colOff>336550</xdr:colOff>
                    <xdr:row>470</xdr:row>
                    <xdr:rowOff>57150</xdr:rowOff>
                  </from>
                  <to>
                    <xdr:col>6</xdr:col>
                    <xdr:colOff>552450</xdr:colOff>
                    <xdr:row>471</xdr:row>
                    <xdr:rowOff>107950</xdr:rowOff>
                  </to>
                </anchor>
              </controlPr>
            </control>
          </mc:Choice>
        </mc:AlternateContent>
        <mc:AlternateContent xmlns:mc="http://schemas.openxmlformats.org/markup-compatibility/2006">
          <mc:Choice Requires="x14">
            <control shapeId="2120" r:id="rId65" name="Check Box 72">
              <controlPr defaultSize="0" autoFill="0" autoLine="0" autoPict="0">
                <anchor moveWithCells="1">
                  <from>
                    <xdr:col>5</xdr:col>
                    <xdr:colOff>336550</xdr:colOff>
                    <xdr:row>473</xdr:row>
                    <xdr:rowOff>57150</xdr:rowOff>
                  </from>
                  <to>
                    <xdr:col>5</xdr:col>
                    <xdr:colOff>552450</xdr:colOff>
                    <xdr:row>474</xdr:row>
                    <xdr:rowOff>107950</xdr:rowOff>
                  </to>
                </anchor>
              </controlPr>
            </control>
          </mc:Choice>
        </mc:AlternateContent>
        <mc:AlternateContent xmlns:mc="http://schemas.openxmlformats.org/markup-compatibility/2006">
          <mc:Choice Requires="x14">
            <control shapeId="2121" r:id="rId66" name="Check Box 73">
              <controlPr defaultSize="0" autoFill="0" autoLine="0" autoPict="0">
                <anchor moveWithCells="1">
                  <from>
                    <xdr:col>6</xdr:col>
                    <xdr:colOff>336550</xdr:colOff>
                    <xdr:row>473</xdr:row>
                    <xdr:rowOff>57150</xdr:rowOff>
                  </from>
                  <to>
                    <xdr:col>6</xdr:col>
                    <xdr:colOff>552450</xdr:colOff>
                    <xdr:row>474</xdr:row>
                    <xdr:rowOff>107950</xdr:rowOff>
                  </to>
                </anchor>
              </controlPr>
            </control>
          </mc:Choice>
        </mc:AlternateContent>
        <mc:AlternateContent xmlns:mc="http://schemas.openxmlformats.org/markup-compatibility/2006">
          <mc:Choice Requires="x14">
            <control shapeId="2123" r:id="rId67" name="Check Box 75">
              <controlPr defaultSize="0" autoFill="0" autoLine="0" autoPict="0">
                <anchor moveWithCells="1">
                  <from>
                    <xdr:col>5</xdr:col>
                    <xdr:colOff>304800</xdr:colOff>
                    <xdr:row>486</xdr:row>
                    <xdr:rowOff>76200</xdr:rowOff>
                  </from>
                  <to>
                    <xdr:col>5</xdr:col>
                    <xdr:colOff>533400</xdr:colOff>
                    <xdr:row>487</xdr:row>
                    <xdr:rowOff>127000</xdr:rowOff>
                  </to>
                </anchor>
              </controlPr>
            </control>
          </mc:Choice>
        </mc:AlternateContent>
        <mc:AlternateContent xmlns:mc="http://schemas.openxmlformats.org/markup-compatibility/2006">
          <mc:Choice Requires="x14">
            <control shapeId="2124" r:id="rId68" name="Check Box 76">
              <controlPr defaultSize="0" autoFill="0" autoLine="0" autoPict="0">
                <anchor moveWithCells="1">
                  <from>
                    <xdr:col>6</xdr:col>
                    <xdr:colOff>304800</xdr:colOff>
                    <xdr:row>486</xdr:row>
                    <xdr:rowOff>76200</xdr:rowOff>
                  </from>
                  <to>
                    <xdr:col>6</xdr:col>
                    <xdr:colOff>533400</xdr:colOff>
                    <xdr:row>487</xdr:row>
                    <xdr:rowOff>127000</xdr:rowOff>
                  </to>
                </anchor>
              </controlPr>
            </control>
          </mc:Choice>
        </mc:AlternateContent>
        <mc:AlternateContent xmlns:mc="http://schemas.openxmlformats.org/markup-compatibility/2006">
          <mc:Choice Requires="x14">
            <control shapeId="2125" r:id="rId69" name="Check Box 77">
              <controlPr defaultSize="0" autoFill="0" autoLine="0" autoPict="0">
                <anchor moveWithCells="1">
                  <from>
                    <xdr:col>6</xdr:col>
                    <xdr:colOff>304800</xdr:colOff>
                    <xdr:row>488</xdr:row>
                    <xdr:rowOff>76200</xdr:rowOff>
                  </from>
                  <to>
                    <xdr:col>6</xdr:col>
                    <xdr:colOff>533400</xdr:colOff>
                    <xdr:row>489</xdr:row>
                    <xdr:rowOff>127000</xdr:rowOff>
                  </to>
                </anchor>
              </controlPr>
            </control>
          </mc:Choice>
        </mc:AlternateContent>
        <mc:AlternateContent xmlns:mc="http://schemas.openxmlformats.org/markup-compatibility/2006">
          <mc:Choice Requires="x14">
            <control shapeId="2126" r:id="rId70" name="Check Box 78">
              <controlPr defaultSize="0" autoFill="0" autoLine="0" autoPict="0">
                <anchor moveWithCells="1">
                  <from>
                    <xdr:col>6</xdr:col>
                    <xdr:colOff>304800</xdr:colOff>
                    <xdr:row>490</xdr:row>
                    <xdr:rowOff>76200</xdr:rowOff>
                  </from>
                  <to>
                    <xdr:col>6</xdr:col>
                    <xdr:colOff>533400</xdr:colOff>
                    <xdr:row>491</xdr:row>
                    <xdr:rowOff>127000</xdr:rowOff>
                  </to>
                </anchor>
              </controlPr>
            </control>
          </mc:Choice>
        </mc:AlternateContent>
        <mc:AlternateContent xmlns:mc="http://schemas.openxmlformats.org/markup-compatibility/2006">
          <mc:Choice Requires="x14">
            <control shapeId="2127" r:id="rId71" name="Check Box 79">
              <controlPr defaultSize="0" autoFill="0" autoLine="0" autoPict="0">
                <anchor moveWithCells="1">
                  <from>
                    <xdr:col>6</xdr:col>
                    <xdr:colOff>304800</xdr:colOff>
                    <xdr:row>492</xdr:row>
                    <xdr:rowOff>76200</xdr:rowOff>
                  </from>
                  <to>
                    <xdr:col>6</xdr:col>
                    <xdr:colOff>533400</xdr:colOff>
                    <xdr:row>493</xdr:row>
                    <xdr:rowOff>127000</xdr:rowOff>
                  </to>
                </anchor>
              </controlPr>
            </control>
          </mc:Choice>
        </mc:AlternateContent>
        <mc:AlternateContent xmlns:mc="http://schemas.openxmlformats.org/markup-compatibility/2006">
          <mc:Choice Requires="x14">
            <control shapeId="2128" r:id="rId72" name="Check Box 80">
              <controlPr defaultSize="0" autoFill="0" autoLine="0" autoPict="0">
                <anchor moveWithCells="1">
                  <from>
                    <xdr:col>5</xdr:col>
                    <xdr:colOff>304800</xdr:colOff>
                    <xdr:row>488</xdr:row>
                    <xdr:rowOff>76200</xdr:rowOff>
                  </from>
                  <to>
                    <xdr:col>5</xdr:col>
                    <xdr:colOff>533400</xdr:colOff>
                    <xdr:row>489</xdr:row>
                    <xdr:rowOff>127000</xdr:rowOff>
                  </to>
                </anchor>
              </controlPr>
            </control>
          </mc:Choice>
        </mc:AlternateContent>
        <mc:AlternateContent xmlns:mc="http://schemas.openxmlformats.org/markup-compatibility/2006">
          <mc:Choice Requires="x14">
            <control shapeId="2129" r:id="rId73" name="Check Box 81">
              <controlPr defaultSize="0" autoFill="0" autoLine="0" autoPict="0">
                <anchor moveWithCells="1">
                  <from>
                    <xdr:col>5</xdr:col>
                    <xdr:colOff>304800</xdr:colOff>
                    <xdr:row>490</xdr:row>
                    <xdr:rowOff>76200</xdr:rowOff>
                  </from>
                  <to>
                    <xdr:col>5</xdr:col>
                    <xdr:colOff>533400</xdr:colOff>
                    <xdr:row>491</xdr:row>
                    <xdr:rowOff>127000</xdr:rowOff>
                  </to>
                </anchor>
              </controlPr>
            </control>
          </mc:Choice>
        </mc:AlternateContent>
        <mc:AlternateContent xmlns:mc="http://schemas.openxmlformats.org/markup-compatibility/2006">
          <mc:Choice Requires="x14">
            <control shapeId="2130" r:id="rId74" name="Check Box 82">
              <controlPr defaultSize="0" autoFill="0" autoLine="0" autoPict="0">
                <anchor moveWithCells="1">
                  <from>
                    <xdr:col>5</xdr:col>
                    <xdr:colOff>304800</xdr:colOff>
                    <xdr:row>492</xdr:row>
                    <xdr:rowOff>76200</xdr:rowOff>
                  </from>
                  <to>
                    <xdr:col>5</xdr:col>
                    <xdr:colOff>533400</xdr:colOff>
                    <xdr:row>493</xdr:row>
                    <xdr:rowOff>127000</xdr:rowOff>
                  </to>
                </anchor>
              </controlPr>
            </control>
          </mc:Choice>
        </mc:AlternateContent>
        <mc:AlternateContent xmlns:mc="http://schemas.openxmlformats.org/markup-compatibility/2006">
          <mc:Choice Requires="x14">
            <control shapeId="2131" r:id="rId75" name="Check Box 83">
              <controlPr defaultSize="0" autoFill="0" autoLine="0" autoPict="0">
                <anchor moveWithCells="1">
                  <from>
                    <xdr:col>5</xdr:col>
                    <xdr:colOff>304800</xdr:colOff>
                    <xdr:row>495</xdr:row>
                    <xdr:rowOff>76200</xdr:rowOff>
                  </from>
                  <to>
                    <xdr:col>5</xdr:col>
                    <xdr:colOff>533400</xdr:colOff>
                    <xdr:row>496</xdr:row>
                    <xdr:rowOff>127000</xdr:rowOff>
                  </to>
                </anchor>
              </controlPr>
            </control>
          </mc:Choice>
        </mc:AlternateContent>
        <mc:AlternateContent xmlns:mc="http://schemas.openxmlformats.org/markup-compatibility/2006">
          <mc:Choice Requires="x14">
            <control shapeId="2132" r:id="rId76" name="Check Box 84">
              <controlPr defaultSize="0" autoFill="0" autoLine="0" autoPict="0">
                <anchor moveWithCells="1">
                  <from>
                    <xdr:col>5</xdr:col>
                    <xdr:colOff>304800</xdr:colOff>
                    <xdr:row>497</xdr:row>
                    <xdr:rowOff>76200</xdr:rowOff>
                  </from>
                  <to>
                    <xdr:col>5</xdr:col>
                    <xdr:colOff>533400</xdr:colOff>
                    <xdr:row>498</xdr:row>
                    <xdr:rowOff>127000</xdr:rowOff>
                  </to>
                </anchor>
              </controlPr>
            </control>
          </mc:Choice>
        </mc:AlternateContent>
        <mc:AlternateContent xmlns:mc="http://schemas.openxmlformats.org/markup-compatibility/2006">
          <mc:Choice Requires="x14">
            <control shapeId="2133" r:id="rId77" name="Check Box 85">
              <controlPr defaultSize="0" autoFill="0" autoLine="0" autoPict="0">
                <anchor moveWithCells="1">
                  <from>
                    <xdr:col>5</xdr:col>
                    <xdr:colOff>304800</xdr:colOff>
                    <xdr:row>499</xdr:row>
                    <xdr:rowOff>76200</xdr:rowOff>
                  </from>
                  <to>
                    <xdr:col>5</xdr:col>
                    <xdr:colOff>533400</xdr:colOff>
                    <xdr:row>500</xdr:row>
                    <xdr:rowOff>127000</xdr:rowOff>
                  </to>
                </anchor>
              </controlPr>
            </control>
          </mc:Choice>
        </mc:AlternateContent>
        <mc:AlternateContent xmlns:mc="http://schemas.openxmlformats.org/markup-compatibility/2006">
          <mc:Choice Requires="x14">
            <control shapeId="2134" r:id="rId78" name="Check Box 86">
              <controlPr defaultSize="0" autoFill="0" autoLine="0" autoPict="0">
                <anchor moveWithCells="1">
                  <from>
                    <xdr:col>5</xdr:col>
                    <xdr:colOff>304800</xdr:colOff>
                    <xdr:row>501</xdr:row>
                    <xdr:rowOff>76200</xdr:rowOff>
                  </from>
                  <to>
                    <xdr:col>5</xdr:col>
                    <xdr:colOff>533400</xdr:colOff>
                    <xdr:row>502</xdr:row>
                    <xdr:rowOff>127000</xdr:rowOff>
                  </to>
                </anchor>
              </controlPr>
            </control>
          </mc:Choice>
        </mc:AlternateContent>
        <mc:AlternateContent xmlns:mc="http://schemas.openxmlformats.org/markup-compatibility/2006">
          <mc:Choice Requires="x14">
            <control shapeId="2135" r:id="rId79" name="Check Box 87">
              <controlPr defaultSize="0" autoFill="0" autoLine="0" autoPict="0">
                <anchor moveWithCells="1">
                  <from>
                    <xdr:col>6</xdr:col>
                    <xdr:colOff>304800</xdr:colOff>
                    <xdr:row>495</xdr:row>
                    <xdr:rowOff>76200</xdr:rowOff>
                  </from>
                  <to>
                    <xdr:col>6</xdr:col>
                    <xdr:colOff>533400</xdr:colOff>
                    <xdr:row>496</xdr:row>
                    <xdr:rowOff>127000</xdr:rowOff>
                  </to>
                </anchor>
              </controlPr>
            </control>
          </mc:Choice>
        </mc:AlternateContent>
        <mc:AlternateContent xmlns:mc="http://schemas.openxmlformats.org/markup-compatibility/2006">
          <mc:Choice Requires="x14">
            <control shapeId="2136" r:id="rId80" name="Check Box 88">
              <controlPr defaultSize="0" autoFill="0" autoLine="0" autoPict="0">
                <anchor moveWithCells="1">
                  <from>
                    <xdr:col>6</xdr:col>
                    <xdr:colOff>304800</xdr:colOff>
                    <xdr:row>497</xdr:row>
                    <xdr:rowOff>76200</xdr:rowOff>
                  </from>
                  <to>
                    <xdr:col>6</xdr:col>
                    <xdr:colOff>533400</xdr:colOff>
                    <xdr:row>498</xdr:row>
                    <xdr:rowOff>127000</xdr:rowOff>
                  </to>
                </anchor>
              </controlPr>
            </control>
          </mc:Choice>
        </mc:AlternateContent>
        <mc:AlternateContent xmlns:mc="http://schemas.openxmlformats.org/markup-compatibility/2006">
          <mc:Choice Requires="x14">
            <control shapeId="2137" r:id="rId81" name="Check Box 89">
              <controlPr defaultSize="0" autoFill="0" autoLine="0" autoPict="0">
                <anchor moveWithCells="1">
                  <from>
                    <xdr:col>6</xdr:col>
                    <xdr:colOff>304800</xdr:colOff>
                    <xdr:row>499</xdr:row>
                    <xdr:rowOff>76200</xdr:rowOff>
                  </from>
                  <to>
                    <xdr:col>6</xdr:col>
                    <xdr:colOff>533400</xdr:colOff>
                    <xdr:row>500</xdr:row>
                    <xdr:rowOff>127000</xdr:rowOff>
                  </to>
                </anchor>
              </controlPr>
            </control>
          </mc:Choice>
        </mc:AlternateContent>
        <mc:AlternateContent xmlns:mc="http://schemas.openxmlformats.org/markup-compatibility/2006">
          <mc:Choice Requires="x14">
            <control shapeId="2138" r:id="rId82" name="Check Box 90">
              <controlPr defaultSize="0" autoFill="0" autoLine="0" autoPict="0">
                <anchor moveWithCells="1">
                  <from>
                    <xdr:col>6</xdr:col>
                    <xdr:colOff>304800</xdr:colOff>
                    <xdr:row>501</xdr:row>
                    <xdr:rowOff>76200</xdr:rowOff>
                  </from>
                  <to>
                    <xdr:col>6</xdr:col>
                    <xdr:colOff>533400</xdr:colOff>
                    <xdr:row>502</xdr:row>
                    <xdr:rowOff>127000</xdr:rowOff>
                  </to>
                </anchor>
              </controlPr>
            </control>
          </mc:Choice>
        </mc:AlternateContent>
        <mc:AlternateContent xmlns:mc="http://schemas.openxmlformats.org/markup-compatibility/2006">
          <mc:Choice Requires="x14">
            <control shapeId="2139" r:id="rId83" name="Check Box 91">
              <controlPr defaultSize="0" autoFill="0" autoLine="0" autoPict="0">
                <anchor moveWithCells="1">
                  <from>
                    <xdr:col>5</xdr:col>
                    <xdr:colOff>304800</xdr:colOff>
                    <xdr:row>504</xdr:row>
                    <xdr:rowOff>76200</xdr:rowOff>
                  </from>
                  <to>
                    <xdr:col>5</xdr:col>
                    <xdr:colOff>533400</xdr:colOff>
                    <xdr:row>505</xdr:row>
                    <xdr:rowOff>127000</xdr:rowOff>
                  </to>
                </anchor>
              </controlPr>
            </control>
          </mc:Choice>
        </mc:AlternateContent>
        <mc:AlternateContent xmlns:mc="http://schemas.openxmlformats.org/markup-compatibility/2006">
          <mc:Choice Requires="x14">
            <control shapeId="2140" r:id="rId84" name="Check Box 92">
              <controlPr defaultSize="0" autoFill="0" autoLine="0" autoPict="0">
                <anchor moveWithCells="1">
                  <from>
                    <xdr:col>6</xdr:col>
                    <xdr:colOff>304800</xdr:colOff>
                    <xdr:row>504</xdr:row>
                    <xdr:rowOff>76200</xdr:rowOff>
                  </from>
                  <to>
                    <xdr:col>6</xdr:col>
                    <xdr:colOff>533400</xdr:colOff>
                    <xdr:row>505</xdr:row>
                    <xdr:rowOff>127000</xdr:rowOff>
                  </to>
                </anchor>
              </controlPr>
            </control>
          </mc:Choice>
        </mc:AlternateContent>
        <mc:AlternateContent xmlns:mc="http://schemas.openxmlformats.org/markup-compatibility/2006">
          <mc:Choice Requires="x14">
            <control shapeId="2142" r:id="rId85" name="Check Box 94">
              <controlPr defaultSize="0" autoFill="0" autoLine="0" autoPict="0">
                <anchor moveWithCells="1">
                  <from>
                    <xdr:col>5</xdr:col>
                    <xdr:colOff>304800</xdr:colOff>
                    <xdr:row>493</xdr:row>
                    <xdr:rowOff>184150</xdr:rowOff>
                  </from>
                  <to>
                    <xdr:col>5</xdr:col>
                    <xdr:colOff>508000</xdr:colOff>
                    <xdr:row>495</xdr:row>
                    <xdr:rowOff>12700</xdr:rowOff>
                  </to>
                </anchor>
              </controlPr>
            </control>
          </mc:Choice>
        </mc:AlternateContent>
        <mc:AlternateContent xmlns:mc="http://schemas.openxmlformats.org/markup-compatibility/2006">
          <mc:Choice Requires="x14">
            <control shapeId="2143" r:id="rId86" name="Check Box 95">
              <controlPr defaultSize="0" autoFill="0" autoLine="0" autoPict="0">
                <anchor moveWithCells="1">
                  <from>
                    <xdr:col>6</xdr:col>
                    <xdr:colOff>304800</xdr:colOff>
                    <xdr:row>493</xdr:row>
                    <xdr:rowOff>184150</xdr:rowOff>
                  </from>
                  <to>
                    <xdr:col>6</xdr:col>
                    <xdr:colOff>508000</xdr:colOff>
                    <xdr:row>495</xdr:row>
                    <xdr:rowOff>12700</xdr:rowOff>
                  </to>
                </anchor>
              </controlPr>
            </control>
          </mc:Choice>
        </mc:AlternateContent>
        <mc:AlternateContent xmlns:mc="http://schemas.openxmlformats.org/markup-compatibility/2006">
          <mc:Choice Requires="x14">
            <control shapeId="2144" r:id="rId87" name="Check Box 96">
              <controlPr defaultSize="0" autoFill="0" autoLine="0" autoPict="0">
                <anchor moveWithCells="1">
                  <from>
                    <xdr:col>5</xdr:col>
                    <xdr:colOff>304800</xdr:colOff>
                    <xdr:row>502</xdr:row>
                    <xdr:rowOff>184150</xdr:rowOff>
                  </from>
                  <to>
                    <xdr:col>5</xdr:col>
                    <xdr:colOff>508000</xdr:colOff>
                    <xdr:row>504</xdr:row>
                    <xdr:rowOff>12700</xdr:rowOff>
                  </to>
                </anchor>
              </controlPr>
            </control>
          </mc:Choice>
        </mc:AlternateContent>
        <mc:AlternateContent xmlns:mc="http://schemas.openxmlformats.org/markup-compatibility/2006">
          <mc:Choice Requires="x14">
            <control shapeId="2145" r:id="rId88" name="Check Box 97">
              <controlPr defaultSize="0" autoFill="0" autoLine="0" autoPict="0">
                <anchor moveWithCells="1">
                  <from>
                    <xdr:col>6</xdr:col>
                    <xdr:colOff>304800</xdr:colOff>
                    <xdr:row>502</xdr:row>
                    <xdr:rowOff>184150</xdr:rowOff>
                  </from>
                  <to>
                    <xdr:col>6</xdr:col>
                    <xdr:colOff>508000</xdr:colOff>
                    <xdr:row>504</xdr:row>
                    <xdr:rowOff>12700</xdr:rowOff>
                  </to>
                </anchor>
              </controlPr>
            </control>
          </mc:Choice>
        </mc:AlternateContent>
        <mc:AlternateContent xmlns:mc="http://schemas.openxmlformats.org/markup-compatibility/2006">
          <mc:Choice Requires="x14">
            <control shapeId="2146" r:id="rId89" name="Check Box 98">
              <controlPr defaultSize="0" autoFill="0" autoLine="0" autoPict="0">
                <anchor moveWithCells="1">
                  <from>
                    <xdr:col>4</xdr:col>
                    <xdr:colOff>304800</xdr:colOff>
                    <xdr:row>512</xdr:row>
                    <xdr:rowOff>88900</xdr:rowOff>
                  </from>
                  <to>
                    <xdr:col>4</xdr:col>
                    <xdr:colOff>508000</xdr:colOff>
                    <xdr:row>513</xdr:row>
                    <xdr:rowOff>107950</xdr:rowOff>
                  </to>
                </anchor>
              </controlPr>
            </control>
          </mc:Choice>
        </mc:AlternateContent>
        <mc:AlternateContent xmlns:mc="http://schemas.openxmlformats.org/markup-compatibility/2006">
          <mc:Choice Requires="x14">
            <control shapeId="2147" r:id="rId90" name="Check Box 99">
              <controlPr defaultSize="0" autoFill="0" autoLine="0" autoPict="0">
                <anchor moveWithCells="1">
                  <from>
                    <xdr:col>5</xdr:col>
                    <xdr:colOff>304800</xdr:colOff>
                    <xdr:row>512</xdr:row>
                    <xdr:rowOff>88900</xdr:rowOff>
                  </from>
                  <to>
                    <xdr:col>5</xdr:col>
                    <xdr:colOff>508000</xdr:colOff>
                    <xdr:row>513</xdr:row>
                    <xdr:rowOff>107950</xdr:rowOff>
                  </to>
                </anchor>
              </controlPr>
            </control>
          </mc:Choice>
        </mc:AlternateContent>
        <mc:AlternateContent xmlns:mc="http://schemas.openxmlformats.org/markup-compatibility/2006">
          <mc:Choice Requires="x14">
            <control shapeId="2148" r:id="rId91" name="Check Box 100">
              <controlPr defaultSize="0" autoFill="0" autoLine="0" autoPict="0">
                <anchor moveWithCells="1">
                  <from>
                    <xdr:col>6</xdr:col>
                    <xdr:colOff>304800</xdr:colOff>
                    <xdr:row>512</xdr:row>
                    <xdr:rowOff>88900</xdr:rowOff>
                  </from>
                  <to>
                    <xdr:col>6</xdr:col>
                    <xdr:colOff>508000</xdr:colOff>
                    <xdr:row>513</xdr:row>
                    <xdr:rowOff>107950</xdr:rowOff>
                  </to>
                </anchor>
              </controlPr>
            </control>
          </mc:Choice>
        </mc:AlternateContent>
        <mc:AlternateContent xmlns:mc="http://schemas.openxmlformats.org/markup-compatibility/2006">
          <mc:Choice Requires="x14">
            <control shapeId="2149" r:id="rId92" name="Check Box 101">
              <controlPr defaultSize="0" autoFill="0" autoLine="0" autoPict="0">
                <anchor moveWithCells="1">
                  <from>
                    <xdr:col>4</xdr:col>
                    <xdr:colOff>304800</xdr:colOff>
                    <xdr:row>514</xdr:row>
                    <xdr:rowOff>88900</xdr:rowOff>
                  </from>
                  <to>
                    <xdr:col>4</xdr:col>
                    <xdr:colOff>508000</xdr:colOff>
                    <xdr:row>515</xdr:row>
                    <xdr:rowOff>107950</xdr:rowOff>
                  </to>
                </anchor>
              </controlPr>
            </control>
          </mc:Choice>
        </mc:AlternateContent>
        <mc:AlternateContent xmlns:mc="http://schemas.openxmlformats.org/markup-compatibility/2006">
          <mc:Choice Requires="x14">
            <control shapeId="2150" r:id="rId93" name="Check Box 102">
              <controlPr defaultSize="0" autoFill="0" autoLine="0" autoPict="0">
                <anchor moveWithCells="1">
                  <from>
                    <xdr:col>5</xdr:col>
                    <xdr:colOff>304800</xdr:colOff>
                    <xdr:row>514</xdr:row>
                    <xdr:rowOff>88900</xdr:rowOff>
                  </from>
                  <to>
                    <xdr:col>5</xdr:col>
                    <xdr:colOff>508000</xdr:colOff>
                    <xdr:row>515</xdr:row>
                    <xdr:rowOff>107950</xdr:rowOff>
                  </to>
                </anchor>
              </controlPr>
            </control>
          </mc:Choice>
        </mc:AlternateContent>
        <mc:AlternateContent xmlns:mc="http://schemas.openxmlformats.org/markup-compatibility/2006">
          <mc:Choice Requires="x14">
            <control shapeId="2151" r:id="rId94" name="Check Box 103">
              <controlPr defaultSize="0" autoFill="0" autoLine="0" autoPict="0">
                <anchor moveWithCells="1">
                  <from>
                    <xdr:col>6</xdr:col>
                    <xdr:colOff>304800</xdr:colOff>
                    <xdr:row>514</xdr:row>
                    <xdr:rowOff>88900</xdr:rowOff>
                  </from>
                  <to>
                    <xdr:col>6</xdr:col>
                    <xdr:colOff>508000</xdr:colOff>
                    <xdr:row>515</xdr:row>
                    <xdr:rowOff>107950</xdr:rowOff>
                  </to>
                </anchor>
              </controlPr>
            </control>
          </mc:Choice>
        </mc:AlternateContent>
        <mc:AlternateContent xmlns:mc="http://schemas.openxmlformats.org/markup-compatibility/2006">
          <mc:Choice Requires="x14">
            <control shapeId="2152" r:id="rId95" name="Check Box 104">
              <controlPr defaultSize="0" autoFill="0" autoLine="0" autoPict="0">
                <anchor moveWithCells="1">
                  <from>
                    <xdr:col>4</xdr:col>
                    <xdr:colOff>304800</xdr:colOff>
                    <xdr:row>517</xdr:row>
                    <xdr:rowOff>76200</xdr:rowOff>
                  </from>
                  <to>
                    <xdr:col>4</xdr:col>
                    <xdr:colOff>533400</xdr:colOff>
                    <xdr:row>518</xdr:row>
                    <xdr:rowOff>69850</xdr:rowOff>
                  </to>
                </anchor>
              </controlPr>
            </control>
          </mc:Choice>
        </mc:AlternateContent>
        <mc:AlternateContent xmlns:mc="http://schemas.openxmlformats.org/markup-compatibility/2006">
          <mc:Choice Requires="x14">
            <control shapeId="2153" r:id="rId96" name="Check Box 105">
              <controlPr defaultSize="0" autoFill="0" autoLine="0" autoPict="0">
                <anchor moveWithCells="1">
                  <from>
                    <xdr:col>5</xdr:col>
                    <xdr:colOff>304800</xdr:colOff>
                    <xdr:row>517</xdr:row>
                    <xdr:rowOff>76200</xdr:rowOff>
                  </from>
                  <to>
                    <xdr:col>5</xdr:col>
                    <xdr:colOff>533400</xdr:colOff>
                    <xdr:row>518</xdr:row>
                    <xdr:rowOff>69850</xdr:rowOff>
                  </to>
                </anchor>
              </controlPr>
            </control>
          </mc:Choice>
        </mc:AlternateContent>
        <mc:AlternateContent xmlns:mc="http://schemas.openxmlformats.org/markup-compatibility/2006">
          <mc:Choice Requires="x14">
            <control shapeId="2154" r:id="rId97" name="Check Box 106">
              <controlPr defaultSize="0" autoFill="0" autoLine="0" autoPict="0">
                <anchor moveWithCells="1">
                  <from>
                    <xdr:col>6</xdr:col>
                    <xdr:colOff>304800</xdr:colOff>
                    <xdr:row>517</xdr:row>
                    <xdr:rowOff>76200</xdr:rowOff>
                  </from>
                  <to>
                    <xdr:col>6</xdr:col>
                    <xdr:colOff>533400</xdr:colOff>
                    <xdr:row>518</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5">
        <x14:dataValidation type="list" errorStyle="information" allowBlank="1" showInputMessage="1" showErrorMessage="1" errorTitle="Bilde mangler!" error="Dersom du ikke finner valget i listen, mangler bilde. Trykk OK for å fortsette uten bilde, eller velg et produkt fra menyen. " xr:uid="{D03350F4-E122-4BBD-AAAA-E192E40E4626}">
          <x14:formula1>
            <xm:f>'Bilder terrassebord'!$B$2:$B$6</xm:f>
          </x14:formula1>
          <xm:sqref>B91:D91 B165:C171</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625097BE-0DAA-4D3A-91AF-0704D9330C6F}">
          <x14:formula1>
            <xm:f>'Bilder kledning'!$F$3:$F$10</xm:f>
          </x14:formula1>
          <xm:sqref>E230:G230</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F3337F33-338B-4A75-AF8F-DA058631A3F6}">
          <x14:formula1>
            <xm:f>'Bilder vindu'!$B$2:$B$3</xm:f>
          </x14:formula1>
          <xm:sqref>E124:G125</xm:sqref>
        </x14:dataValidation>
        <x14:dataValidation type="list" allowBlank="1" showInputMessage="1" showErrorMessage="1" xr:uid="{4B35AF74-BE74-430B-AD57-7EE6AD047438}">
          <x14:formula1>
            <xm:f>'Bilder vindu'!$E$2:$E$3</xm:f>
          </x14:formula1>
          <xm:sqref>E126:G126</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E3ED357E-BD51-4964-A499-0F54FE3E9335}">
          <x14:formula1>
            <xm:f>'Bilder vindu'!$H$2:$H$23</xm:f>
          </x14:formula1>
          <xm:sqref>D117:G122 F129:G129</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6B8525D1-0DBC-46EE-8256-C853C881964D}">
          <x14:formula1>
            <xm:f>'Bilder takvindu'!$B$2:$B$5</xm:f>
          </x14:formula1>
          <xm:sqref>B150:D150</xm:sqref>
        </x14:dataValidation>
        <x14:dataValidation type="list" allowBlank="1" showInputMessage="1" showErrorMessage="1" xr:uid="{69110CC1-0848-4265-B161-D77DC0BAB6CA}">
          <x14:formula1>
            <xm:f>'Bilder terrassebord'!$F$2:$F$5</xm:f>
          </x14:formula1>
          <xm:sqref>E162:F163</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958A64CF-EF55-4DCA-8626-D13CA41754C0}">
          <x14:formula1>
            <xm:f>'Bilder ytterdør'!$B$3:$B$4</xm:f>
          </x14:formula1>
          <xm:sqref>D184 G184</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C17B9AAC-B07F-4895-8053-ECEF77D87C3A}">
          <x14:formula1>
            <xm:f>'Bilder ytterdør'!$F$3:$F$7</xm:f>
          </x14:formula1>
          <xm:sqref>D216</xm:sqref>
        </x14:dataValidation>
        <x14:dataValidation type="list" allowBlank="1" showInputMessage="1" showErrorMessage="1" xr:uid="{EEC84DDA-BB0D-4624-8D40-88570F07DA0A}">
          <x14:formula1>
            <xm:f>'Bilder tak'!$M$2:$M$4</xm:f>
          </x14:formula1>
          <xm:sqref>E241</xm:sqref>
        </x14:dataValidation>
        <x14:dataValidation type="list" allowBlank="1" showInputMessage="1" showErrorMessage="1" promptTitle="Dersom takpapp er valgt" prompt="Dersom takpapp er valgt, slettes teksten i denn ruten. " xr:uid="{2E82D173-994D-4BE0-9AB9-839ADC6DFBCF}">
          <x14:formula1>
            <xm:f>'Bilder tak'!$B$3:$B$16</xm:f>
          </x14:formula1>
          <xm:sqref>E242</xm:sqref>
        </x14:dataValidation>
        <x14:dataValidation type="list" allowBlank="1" showInputMessage="1" showErrorMessage="1" xr:uid="{01373EF9-7DAF-4BC6-A090-5B9EB203DBD0}">
          <x14:formula1>
            <xm:f>'Bilder tak'!$J$3:$J$4</xm:f>
          </x14:formula1>
          <xm:sqref>E243</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6DD98CAF-B2C5-4C29-982F-31001F4469AB}">
          <x14:formula1>
            <xm:f>'Bilder innvendige overflater'!$B$2:$B$6</xm:f>
          </x14:formula1>
          <xm:sqref>F257:G257</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D1D94A90-5DA7-4ACC-87E8-A27C4FA5E76D}">
          <x14:formula1>
            <xm:f>'Bilder listverk'!$B$3:$B$5</xm:f>
          </x14:formula1>
          <xm:sqref>B274</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19B261F1-7650-456F-88F7-3FC7B9A0480C}">
          <x14:formula1>
            <xm:f>'Bilder listverk'!$J$3:$J$4</xm:f>
          </x14:formula1>
          <xm:sqref>D274</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62B508D4-E9F6-4367-8F1E-EAFDCB5D9FC1}">
          <x14:formula1>
            <xm:f>'Bilder listverk'!$F$3:$F$6</xm:f>
          </x14:formula1>
          <xm:sqref>F274</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BA6844A0-4A55-46D9-A2AB-D461740D4134}">
          <x14:formula1>
            <xm:f>'Bilder innvendige overflater'!$F$2:$F$4</xm:f>
          </x14:formula1>
          <xm:sqref>E302:F303</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03574253-F8D2-4BFB-863A-C70656108B05}">
          <x14:formula1>
            <xm:f>'Bilder innerdør'!$B$2:$B$5</xm:f>
          </x14:formula1>
          <xm:sqref>B315</xm:sqref>
        </x14:dataValidation>
        <x14:dataValidation type="list" allowBlank="1" showInputMessage="1" showErrorMessage="1" xr:uid="{A252C3CE-2333-4317-9750-B63E1CC33310}">
          <x14:formula1>
            <xm:f>'Bilder innerdør'!$F$2:$F$5</xm:f>
          </x14:formula1>
          <xm:sqref>B316</xm:sqref>
        </x14:dataValidation>
        <x14:dataValidation type="list" allowBlank="1" showInputMessage="1" showErrorMessage="1" xr:uid="{BAFFA34B-9657-44EF-932C-D40CD5BF526F}">
          <x14:formula1>
            <xm:f>'Bilder bjelkelag'!$B$2:$B$9</xm:f>
          </x14:formula1>
          <xm:sqref>B346:E346</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A4042C67-D7AC-4859-8633-916841101A65}">
          <x14:formula1>
            <xm:f>'Bilder våtrom'!$B$3:$B$10</xm:f>
          </x14:formula1>
          <xm:sqref>F356:G358</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D1C19EEE-0F93-41C1-9937-8B83E6E19CD9}">
          <x14:formula1>
            <xm:f>'Bilder våtrom'!$F$3:$F$11</xm:f>
          </x14:formula1>
          <xm:sqref>C374:D376</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631E63A3-0FAA-4C15-85EB-70CBBE5F8529}">
          <x14:formula1>
            <xm:f>'Bilder kledning'!$A$3:$A$9</xm:f>
          </x14:formula1>
          <xm:sqref>F103:G106</xm:sqref>
        </x14:dataValidation>
        <x14:dataValidation type="list" errorStyle="warning" allowBlank="1" showInputMessage="1" showErrorMessage="1" errorTitle="Bilde mangler!" error="Dersom du ikke finner valget i listen, mangler bilde. Trykk OK for å fortsette uten bilde, eller velg et produkt fra menyen. " xr:uid="{8ABFF17D-E3F3-4320-AB1D-470301938323}">
          <x14:formula1>
            <xm:f>'Bilder ytterdør'!$J$3:$J$11</xm:f>
          </x14:formula1>
          <xm:sqref>D186</xm:sqref>
        </x14:dataValidation>
        <x14:dataValidation type="list" errorStyle="information" allowBlank="1" showInputMessage="1" showErrorMessage="1" errorTitle="Bilde mangler!" error="Dersom du ikke finner valget i listen, mangler bilde. Trykk OK for å fortsette uten bilde, eller velg et produkt fra menyen. " xr:uid="{5AE82602-A1E5-4164-BD9B-CD8AA292F747}">
          <x14:formula1>
            <xm:f>'Bilder trapp'!$B$2:$B$3</xm:f>
          </x14:formula1>
          <xm:sqref>E325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4D80-59AC-4CC3-8CAE-81E4380659C1}">
  <dimension ref="A1:AW61"/>
  <sheetViews>
    <sheetView view="pageLayout" topLeftCell="A26" zoomScale="85" zoomScaleNormal="100" zoomScalePageLayoutView="85" workbookViewId="0">
      <selection activeCell="D14" sqref="D14"/>
    </sheetView>
  </sheetViews>
  <sheetFormatPr baseColWidth="10" defaultColWidth="2.7265625" defaultRowHeight="14.5" x14ac:dyDescent="0.35"/>
  <sheetData>
    <row r="1" spans="1:49" ht="15" customHeight="1" x14ac:dyDescent="0.65">
      <c r="A1" s="73" t="s">
        <v>403</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34"/>
    </row>
    <row r="2" spans="1:49" ht="15" customHeight="1" x14ac:dyDescent="0.6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34"/>
    </row>
    <row r="3" spans="1:49" ht="15" customHeight="1" x14ac:dyDescent="0.65">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row>
    <row r="4" spans="1:49" ht="15" customHeight="1" x14ac:dyDescent="0.35">
      <c r="A4" s="141" t="s">
        <v>404</v>
      </c>
      <c r="B4" s="141"/>
      <c r="C4" s="141"/>
      <c r="D4" s="141"/>
      <c r="E4" s="141"/>
      <c r="F4" s="141"/>
      <c r="G4" s="141"/>
      <c r="H4" s="141"/>
      <c r="I4" s="141"/>
      <c r="J4" s="141"/>
      <c r="K4" s="141"/>
      <c r="L4" s="141"/>
      <c r="M4" s="141"/>
    </row>
    <row r="5" spans="1:49" ht="15" customHeight="1" x14ac:dyDescent="0.35">
      <c r="A5" s="141"/>
      <c r="B5" s="141"/>
      <c r="C5" s="141"/>
      <c r="D5" s="141"/>
      <c r="E5" s="141"/>
      <c r="F5" s="141"/>
      <c r="G5" s="141"/>
      <c r="H5" s="141"/>
      <c r="I5" s="141"/>
      <c r="J5" s="141"/>
      <c r="K5" s="141"/>
      <c r="L5" s="141"/>
      <c r="M5" s="141"/>
    </row>
    <row r="6" spans="1:49" x14ac:dyDescent="0.35">
      <c r="A6" s="75" t="s">
        <v>405</v>
      </c>
      <c r="B6" s="118"/>
      <c r="C6" s="118"/>
      <c r="D6" s="118"/>
      <c r="E6" s="118"/>
      <c r="F6" s="118"/>
      <c r="G6" s="75" t="s">
        <v>143</v>
      </c>
      <c r="H6" s="75"/>
      <c r="I6" s="75"/>
      <c r="J6" s="75"/>
      <c r="K6" s="75"/>
      <c r="L6" s="75"/>
      <c r="M6" s="75" t="s">
        <v>406</v>
      </c>
      <c r="N6" s="75"/>
      <c r="O6" s="75"/>
      <c r="P6" s="75"/>
      <c r="Q6" s="75"/>
      <c r="R6" s="75"/>
      <c r="S6" s="75" t="s">
        <v>407</v>
      </c>
      <c r="T6" s="75"/>
      <c r="U6" s="75"/>
      <c r="V6" s="75"/>
      <c r="W6" s="75"/>
      <c r="X6" s="75"/>
      <c r="Y6" s="75" t="s">
        <v>408</v>
      </c>
      <c r="Z6" s="75"/>
      <c r="AA6" s="75"/>
      <c r="AB6" s="75"/>
      <c r="AC6" s="75"/>
      <c r="AD6" s="75"/>
      <c r="AE6" s="75"/>
      <c r="AF6" s="75"/>
      <c r="AG6" s="75"/>
      <c r="AH6" s="75"/>
      <c r="AI6" s="75"/>
      <c r="AJ6" s="75"/>
      <c r="AK6" s="75"/>
      <c r="AL6" s="75"/>
      <c r="AM6" s="75"/>
      <c r="AN6" s="75"/>
      <c r="AO6" s="75"/>
      <c r="AP6" s="75"/>
      <c r="AQ6" s="75" t="s">
        <v>409</v>
      </c>
      <c r="AR6" s="75"/>
      <c r="AS6" s="75"/>
      <c r="AT6" s="75"/>
      <c r="AU6" s="75"/>
      <c r="AV6" s="75"/>
      <c r="AW6" s="15"/>
    </row>
    <row r="7" spans="1:49" x14ac:dyDescent="0.35">
      <c r="A7" s="118"/>
      <c r="B7" s="118"/>
      <c r="C7" s="118"/>
      <c r="D7" s="118"/>
      <c r="E7" s="118"/>
      <c r="F7" s="118"/>
      <c r="G7" s="75"/>
      <c r="H7" s="75"/>
      <c r="I7" s="75"/>
      <c r="J7" s="75"/>
      <c r="K7" s="75"/>
      <c r="L7" s="75"/>
      <c r="M7" s="75"/>
      <c r="N7" s="75"/>
      <c r="O7" s="75"/>
      <c r="P7" s="75"/>
      <c r="Q7" s="75"/>
      <c r="R7" s="75"/>
      <c r="S7" s="75"/>
      <c r="T7" s="75"/>
      <c r="U7" s="75"/>
      <c r="V7" s="75"/>
      <c r="W7" s="75"/>
      <c r="X7" s="75"/>
      <c r="Y7" s="75" t="s">
        <v>143</v>
      </c>
      <c r="Z7" s="75"/>
      <c r="AA7" s="75"/>
      <c r="AB7" s="75"/>
      <c r="AC7" s="75"/>
      <c r="AD7" s="75"/>
      <c r="AE7" s="75" t="s">
        <v>407</v>
      </c>
      <c r="AF7" s="75"/>
      <c r="AG7" s="75"/>
      <c r="AH7" s="75"/>
      <c r="AI7" s="75"/>
      <c r="AJ7" s="75"/>
      <c r="AK7" s="75" t="s">
        <v>410</v>
      </c>
      <c r="AL7" s="75"/>
      <c r="AM7" s="75"/>
      <c r="AN7" s="75"/>
      <c r="AO7" s="75"/>
      <c r="AP7" s="75"/>
      <c r="AQ7" s="75"/>
      <c r="AR7" s="75"/>
      <c r="AS7" s="75"/>
      <c r="AT7" s="75"/>
      <c r="AU7" s="75"/>
      <c r="AV7" s="75"/>
      <c r="AW7" s="15"/>
    </row>
    <row r="8" spans="1:49" x14ac:dyDescent="0.35">
      <c r="A8" s="77" t="s">
        <v>411</v>
      </c>
      <c r="B8" s="77"/>
      <c r="C8" s="77"/>
      <c r="D8" s="77"/>
      <c r="E8" s="77"/>
      <c r="F8" s="77"/>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row>
    <row r="9" spans="1:49" x14ac:dyDescent="0.35">
      <c r="A9" s="77"/>
      <c r="B9" s="77"/>
      <c r="C9" s="77"/>
      <c r="D9" s="77"/>
      <c r="E9" s="77"/>
      <c r="F9" s="77"/>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row>
    <row r="10" spans="1:49" x14ac:dyDescent="0.35">
      <c r="A10" s="77" t="s">
        <v>412</v>
      </c>
      <c r="B10" s="77"/>
      <c r="C10" s="77"/>
      <c r="D10" s="77"/>
      <c r="E10" s="77"/>
      <c r="F10" s="77"/>
      <c r="G10" s="62"/>
      <c r="H10" s="62"/>
      <c r="I10" s="62"/>
      <c r="J10" s="62"/>
      <c r="K10" s="62"/>
      <c r="L10" s="62"/>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row>
    <row r="11" spans="1:49" x14ac:dyDescent="0.35">
      <c r="A11" s="77"/>
      <c r="B11" s="77"/>
      <c r="C11" s="77"/>
      <c r="D11" s="77"/>
      <c r="E11" s="77"/>
      <c r="F11" s="77"/>
      <c r="G11" s="62"/>
      <c r="H11" s="62"/>
      <c r="I11" s="62"/>
      <c r="J11" s="62"/>
      <c r="K11" s="62"/>
      <c r="L11" s="62"/>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row>
    <row r="12" spans="1:49" x14ac:dyDescent="0.35">
      <c r="A12" s="77" t="s">
        <v>413</v>
      </c>
      <c r="B12" s="77"/>
      <c r="C12" s="77"/>
      <c r="D12" s="77"/>
      <c r="E12" s="77"/>
      <c r="F12" s="77"/>
      <c r="G12" s="62"/>
      <c r="H12" s="62"/>
      <c r="I12" s="62"/>
      <c r="J12" s="62"/>
      <c r="K12" s="62"/>
      <c r="L12" s="62"/>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row>
    <row r="13" spans="1:49" x14ac:dyDescent="0.35">
      <c r="A13" s="77"/>
      <c r="B13" s="77"/>
      <c r="C13" s="77"/>
      <c r="D13" s="77"/>
      <c r="E13" s="77"/>
      <c r="F13" s="77"/>
      <c r="G13" s="62"/>
      <c r="H13" s="62"/>
      <c r="I13" s="62"/>
      <c r="J13" s="62"/>
      <c r="K13" s="62"/>
      <c r="L13" s="62"/>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row>
    <row r="14" spans="1:49" x14ac:dyDescent="0.35">
      <c r="A14" s="77" t="s">
        <v>414</v>
      </c>
      <c r="B14" s="77"/>
      <c r="C14" s="77"/>
      <c r="D14" s="77"/>
      <c r="E14" s="77"/>
      <c r="F14" s="77"/>
      <c r="G14" s="62"/>
      <c r="H14" s="62"/>
      <c r="I14" s="62"/>
      <c r="J14" s="62"/>
      <c r="K14" s="62"/>
      <c r="L14" s="62"/>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row>
    <row r="15" spans="1:49" x14ac:dyDescent="0.35">
      <c r="A15" s="77"/>
      <c r="B15" s="77"/>
      <c r="C15" s="77"/>
      <c r="D15" s="77"/>
      <c r="E15" s="77"/>
      <c r="F15" s="77"/>
      <c r="G15" s="62"/>
      <c r="H15" s="62"/>
      <c r="I15" s="62"/>
      <c r="J15" s="62"/>
      <c r="K15" s="62"/>
      <c r="L15" s="62"/>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row>
    <row r="16" spans="1:49" x14ac:dyDescent="0.35">
      <c r="A16" s="77" t="s">
        <v>415</v>
      </c>
      <c r="B16" s="77"/>
      <c r="C16" s="77"/>
      <c r="D16" s="77"/>
      <c r="E16" s="77"/>
      <c r="F16" s="77"/>
      <c r="G16" s="62"/>
      <c r="H16" s="62"/>
      <c r="I16" s="62"/>
      <c r="J16" s="62"/>
      <c r="K16" s="62"/>
      <c r="L16" s="62"/>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row>
    <row r="17" spans="1:48" x14ac:dyDescent="0.35">
      <c r="A17" s="77"/>
      <c r="B17" s="77"/>
      <c r="C17" s="77"/>
      <c r="D17" s="77"/>
      <c r="E17" s="77"/>
      <c r="F17" s="77"/>
      <c r="G17" s="62"/>
      <c r="H17" s="62"/>
      <c r="I17" s="62"/>
      <c r="J17" s="62"/>
      <c r="K17" s="62"/>
      <c r="L17" s="62"/>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row>
    <row r="18" spans="1:48" x14ac:dyDescent="0.35">
      <c r="A18" s="77" t="s">
        <v>416</v>
      </c>
      <c r="B18" s="77"/>
      <c r="C18" s="77"/>
      <c r="D18" s="77"/>
      <c r="E18" s="77"/>
      <c r="F18" s="77"/>
      <c r="G18" s="62"/>
      <c r="H18" s="62"/>
      <c r="I18" s="62"/>
      <c r="J18" s="62"/>
      <c r="K18" s="62"/>
      <c r="L18" s="62"/>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row>
    <row r="19" spans="1:48" x14ac:dyDescent="0.35">
      <c r="A19" s="77"/>
      <c r="B19" s="77"/>
      <c r="C19" s="77"/>
      <c r="D19" s="77"/>
      <c r="E19" s="77"/>
      <c r="F19" s="77"/>
      <c r="G19" s="62"/>
      <c r="H19" s="62"/>
      <c r="I19" s="62"/>
      <c r="J19" s="62"/>
      <c r="K19" s="62"/>
      <c r="L19" s="62"/>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row>
    <row r="20" spans="1:48" x14ac:dyDescent="0.35">
      <c r="A20" s="77" t="s">
        <v>417</v>
      </c>
      <c r="B20" s="77"/>
      <c r="C20" s="77"/>
      <c r="D20" s="77"/>
      <c r="E20" s="77"/>
      <c r="F20" s="77"/>
      <c r="G20" s="62"/>
      <c r="H20" s="62"/>
      <c r="I20" s="62"/>
      <c r="J20" s="62"/>
      <c r="K20" s="62"/>
      <c r="L20" s="62"/>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row>
    <row r="21" spans="1:48" x14ac:dyDescent="0.35">
      <c r="A21" s="77"/>
      <c r="B21" s="77"/>
      <c r="C21" s="77"/>
      <c r="D21" s="77"/>
      <c r="E21" s="77"/>
      <c r="F21" s="77"/>
      <c r="G21" s="62"/>
      <c r="H21" s="62"/>
      <c r="I21" s="62"/>
      <c r="J21" s="62"/>
      <c r="K21" s="62"/>
      <c r="L21" s="62"/>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row>
    <row r="22" spans="1:48" x14ac:dyDescent="0.35">
      <c r="A22" s="77" t="s">
        <v>137</v>
      </c>
      <c r="B22" s="77"/>
      <c r="C22" s="77"/>
      <c r="D22" s="77"/>
      <c r="E22" s="77"/>
      <c r="F22" s="77"/>
      <c r="G22" s="62"/>
      <c r="H22" s="62"/>
      <c r="I22" s="62"/>
      <c r="J22" s="62"/>
      <c r="K22" s="62"/>
      <c r="L22" s="62"/>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row>
    <row r="23" spans="1:48" x14ac:dyDescent="0.35">
      <c r="A23" s="77"/>
      <c r="B23" s="77"/>
      <c r="C23" s="77"/>
      <c r="D23" s="77"/>
      <c r="E23" s="77"/>
      <c r="F23" s="77"/>
      <c r="G23" s="62"/>
      <c r="H23" s="62"/>
      <c r="I23" s="62"/>
      <c r="J23" s="62"/>
      <c r="K23" s="62"/>
      <c r="L23" s="62"/>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row>
    <row r="24" spans="1:48" x14ac:dyDescent="0.35">
      <c r="A24" s="77" t="s">
        <v>418</v>
      </c>
      <c r="B24" s="77"/>
      <c r="C24" s="77"/>
      <c r="D24" s="77"/>
      <c r="E24" s="77"/>
      <c r="F24" s="77"/>
      <c r="G24" s="62"/>
      <c r="H24" s="62"/>
      <c r="I24" s="62"/>
      <c r="J24" s="62"/>
      <c r="K24" s="62"/>
      <c r="L24" s="62"/>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row>
    <row r="25" spans="1:48" x14ac:dyDescent="0.35">
      <c r="A25" s="77"/>
      <c r="B25" s="77"/>
      <c r="C25" s="77"/>
      <c r="D25" s="77"/>
      <c r="E25" s="77"/>
      <c r="F25" s="77"/>
      <c r="G25" s="62"/>
      <c r="H25" s="62"/>
      <c r="I25" s="62"/>
      <c r="J25" s="62"/>
      <c r="K25" s="62"/>
      <c r="L25" s="62"/>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row>
    <row r="26" spans="1:48" x14ac:dyDescent="0.35">
      <c r="A26" s="77" t="s">
        <v>419</v>
      </c>
      <c r="B26" s="77"/>
      <c r="C26" s="77"/>
      <c r="D26" s="77"/>
      <c r="E26" s="77"/>
      <c r="F26" s="77"/>
      <c r="G26" s="62"/>
      <c r="H26" s="62"/>
      <c r="I26" s="62"/>
      <c r="J26" s="62"/>
      <c r="K26" s="62"/>
      <c r="L26" s="62"/>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row>
    <row r="27" spans="1:48" x14ac:dyDescent="0.35">
      <c r="A27" s="77"/>
      <c r="B27" s="77"/>
      <c r="C27" s="77"/>
      <c r="D27" s="77"/>
      <c r="E27" s="77"/>
      <c r="F27" s="77"/>
      <c r="G27" s="62"/>
      <c r="H27" s="62"/>
      <c r="I27" s="62"/>
      <c r="J27" s="62"/>
      <c r="K27" s="62"/>
      <c r="L27" s="62"/>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row>
    <row r="28" spans="1:48" x14ac:dyDescent="0.35">
      <c r="A28" s="77" t="s">
        <v>420</v>
      </c>
      <c r="B28" s="77"/>
      <c r="C28" s="77"/>
      <c r="D28" s="77"/>
      <c r="E28" s="77"/>
      <c r="F28" s="77"/>
      <c r="G28" s="62"/>
      <c r="H28" s="62"/>
      <c r="I28" s="62"/>
      <c r="J28" s="62"/>
      <c r="K28" s="62"/>
      <c r="L28" s="62"/>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row>
    <row r="29" spans="1:48" x14ac:dyDescent="0.35">
      <c r="A29" s="77"/>
      <c r="B29" s="77"/>
      <c r="C29" s="77"/>
      <c r="D29" s="77"/>
      <c r="E29" s="77"/>
      <c r="F29" s="77"/>
      <c r="G29" s="62"/>
      <c r="H29" s="62"/>
      <c r="I29" s="62"/>
      <c r="J29" s="62"/>
      <c r="K29" s="62"/>
      <c r="L29" s="62"/>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row>
    <row r="30" spans="1:48" x14ac:dyDescent="0.35">
      <c r="A30" s="77" t="s">
        <v>421</v>
      </c>
      <c r="B30" s="77"/>
      <c r="C30" s="77"/>
      <c r="D30" s="77"/>
      <c r="E30" s="77"/>
      <c r="F30" s="77"/>
      <c r="G30" s="62"/>
      <c r="H30" s="62"/>
      <c r="I30" s="62"/>
      <c r="J30" s="62"/>
      <c r="K30" s="62"/>
      <c r="L30" s="62"/>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row>
    <row r="31" spans="1:48" x14ac:dyDescent="0.35">
      <c r="A31" s="77"/>
      <c r="B31" s="77"/>
      <c r="C31" s="77"/>
      <c r="D31" s="77"/>
      <c r="E31" s="77"/>
      <c r="F31" s="77"/>
      <c r="G31" s="62"/>
      <c r="H31" s="62"/>
      <c r="I31" s="62"/>
      <c r="J31" s="62"/>
      <c r="K31" s="62"/>
      <c r="L31" s="62"/>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row>
    <row r="32" spans="1:48" x14ac:dyDescent="0.35">
      <c r="A32" s="106" t="s">
        <v>422</v>
      </c>
      <c r="B32" s="106"/>
      <c r="C32" s="106"/>
      <c r="D32" s="106"/>
      <c r="E32" s="106"/>
      <c r="F32" s="106"/>
      <c r="G32" s="106"/>
      <c r="H32" s="106"/>
      <c r="I32" s="106"/>
      <c r="J32" s="106"/>
      <c r="K32" s="106"/>
      <c r="L32" s="106"/>
      <c r="M32" s="106"/>
      <c r="N32" s="106"/>
      <c r="O32" s="106"/>
      <c r="P32" s="106"/>
      <c r="Q32" s="106"/>
      <c r="R32" s="106"/>
      <c r="S32" s="106"/>
      <c r="T32" s="106"/>
    </row>
    <row r="33" spans="1:48" x14ac:dyDescent="0.35">
      <c r="A33" s="106"/>
      <c r="B33" s="106"/>
      <c r="C33" s="106"/>
      <c r="D33" s="106"/>
      <c r="E33" s="106"/>
      <c r="F33" s="106"/>
      <c r="G33" s="106"/>
      <c r="H33" s="106"/>
      <c r="I33" s="106"/>
      <c r="J33" s="106"/>
      <c r="K33" s="106"/>
      <c r="L33" s="106"/>
      <c r="M33" s="106"/>
      <c r="N33" s="106"/>
      <c r="O33" s="106"/>
      <c r="P33" s="106"/>
      <c r="Q33" s="106"/>
      <c r="R33" s="106"/>
      <c r="S33" s="106"/>
      <c r="T33" s="106"/>
    </row>
    <row r="34" spans="1:48" x14ac:dyDescent="0.35">
      <c r="A34" s="142" t="s">
        <v>405</v>
      </c>
      <c r="B34" s="60"/>
      <c r="C34" s="60"/>
      <c r="D34" s="60"/>
      <c r="E34" s="60"/>
      <c r="F34" s="60"/>
      <c r="G34" s="143" t="s">
        <v>143</v>
      </c>
      <c r="H34" s="143"/>
      <c r="I34" s="143"/>
      <c r="J34" s="143"/>
      <c r="K34" s="143"/>
      <c r="L34" s="143"/>
      <c r="M34" s="143" t="s">
        <v>406</v>
      </c>
      <c r="N34" s="143"/>
      <c r="O34" s="143"/>
      <c r="P34" s="143"/>
      <c r="Q34" s="143"/>
      <c r="R34" s="143"/>
      <c r="S34" s="143" t="s">
        <v>407</v>
      </c>
      <c r="T34" s="143"/>
      <c r="U34" s="143"/>
      <c r="V34" s="143"/>
      <c r="W34" s="143"/>
      <c r="X34" s="143"/>
      <c r="Y34" s="143" t="s">
        <v>408</v>
      </c>
      <c r="Z34" s="143"/>
      <c r="AA34" s="143"/>
      <c r="AB34" s="143"/>
      <c r="AC34" s="143"/>
      <c r="AD34" s="143"/>
      <c r="AE34" s="143"/>
      <c r="AF34" s="143"/>
      <c r="AG34" s="143"/>
      <c r="AH34" s="143"/>
      <c r="AI34" s="143"/>
      <c r="AJ34" s="143"/>
      <c r="AK34" s="143"/>
      <c r="AL34" s="143"/>
      <c r="AM34" s="143"/>
      <c r="AN34" s="143"/>
      <c r="AO34" s="143"/>
      <c r="AP34" s="143"/>
      <c r="AQ34" s="143" t="s">
        <v>409</v>
      </c>
      <c r="AR34" s="143"/>
      <c r="AS34" s="143"/>
      <c r="AT34" s="143"/>
      <c r="AU34" s="143"/>
      <c r="AV34" s="143"/>
    </row>
    <row r="35" spans="1:48" x14ac:dyDescent="0.35">
      <c r="A35" s="60"/>
      <c r="B35" s="60"/>
      <c r="C35" s="60"/>
      <c r="D35" s="60"/>
      <c r="E35" s="60"/>
      <c r="F35" s="60"/>
      <c r="G35" s="143"/>
      <c r="H35" s="143"/>
      <c r="I35" s="143"/>
      <c r="J35" s="143"/>
      <c r="K35" s="143"/>
      <c r="L35" s="143"/>
      <c r="M35" s="143"/>
      <c r="N35" s="143"/>
      <c r="O35" s="143"/>
      <c r="P35" s="143"/>
      <c r="Q35" s="143"/>
      <c r="R35" s="143"/>
      <c r="S35" s="143"/>
      <c r="T35" s="143"/>
      <c r="U35" s="143"/>
      <c r="V35" s="143"/>
      <c r="W35" s="143"/>
      <c r="X35" s="143"/>
      <c r="Y35" s="143" t="s">
        <v>143</v>
      </c>
      <c r="Z35" s="143"/>
      <c r="AA35" s="143"/>
      <c r="AB35" s="143"/>
      <c r="AC35" s="143"/>
      <c r="AD35" s="143"/>
      <c r="AE35" s="143" t="s">
        <v>423</v>
      </c>
      <c r="AF35" s="143"/>
      <c r="AG35" s="143"/>
      <c r="AH35" s="143"/>
      <c r="AI35" s="143"/>
      <c r="AJ35" s="143"/>
      <c r="AK35" s="143" t="s">
        <v>410</v>
      </c>
      <c r="AL35" s="143"/>
      <c r="AM35" s="143"/>
      <c r="AN35" s="143"/>
      <c r="AO35" s="143"/>
      <c r="AP35" s="143"/>
      <c r="AQ35" s="143"/>
      <c r="AR35" s="143"/>
      <c r="AS35" s="143"/>
      <c r="AT35" s="143"/>
      <c r="AU35" s="143"/>
      <c r="AV35" s="143"/>
    </row>
    <row r="36" spans="1:48" x14ac:dyDescent="0.35">
      <c r="A36" s="144"/>
      <c r="B36" s="144"/>
      <c r="C36" s="144"/>
      <c r="D36" s="144"/>
      <c r="E36" s="144"/>
      <c r="F36" s="144"/>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row>
    <row r="37" spans="1:48" x14ac:dyDescent="0.35">
      <c r="A37" s="144"/>
      <c r="B37" s="144"/>
      <c r="C37" s="144"/>
      <c r="D37" s="144"/>
      <c r="E37" s="144"/>
      <c r="F37" s="144"/>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row>
    <row r="38" spans="1:48" x14ac:dyDescent="0.35">
      <c r="A38" s="144"/>
      <c r="B38" s="144"/>
      <c r="C38" s="144"/>
      <c r="D38" s="144"/>
      <c r="E38" s="144"/>
      <c r="F38" s="144"/>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row>
    <row r="39" spans="1:48" x14ac:dyDescent="0.35">
      <c r="A39" s="144"/>
      <c r="B39" s="144"/>
      <c r="C39" s="144"/>
      <c r="D39" s="144"/>
      <c r="E39" s="144"/>
      <c r="F39" s="144"/>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row>
    <row r="40" spans="1:48" x14ac:dyDescent="0.35">
      <c r="A40" s="144"/>
      <c r="B40" s="144"/>
      <c r="C40" s="144"/>
      <c r="D40" s="144"/>
      <c r="E40" s="144"/>
      <c r="F40" s="144"/>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row>
    <row r="41" spans="1:48" x14ac:dyDescent="0.35">
      <c r="A41" s="144"/>
      <c r="B41" s="144"/>
      <c r="C41" s="144"/>
      <c r="D41" s="144"/>
      <c r="E41" s="144"/>
      <c r="F41" s="144"/>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row>
    <row r="42" spans="1:48" x14ac:dyDescent="0.35">
      <c r="A42" s="144"/>
      <c r="B42" s="144"/>
      <c r="C42" s="144"/>
      <c r="D42" s="144"/>
      <c r="E42" s="144"/>
      <c r="F42" s="144"/>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row>
    <row r="43" spans="1:48" x14ac:dyDescent="0.35">
      <c r="A43" s="144"/>
      <c r="B43" s="144"/>
      <c r="C43" s="144"/>
      <c r="D43" s="144"/>
      <c r="E43" s="144"/>
      <c r="F43" s="144"/>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row>
    <row r="44" spans="1:48" x14ac:dyDescent="0.35">
      <c r="A44" s="144"/>
      <c r="B44" s="144"/>
      <c r="C44" s="144"/>
      <c r="D44" s="144"/>
      <c r="E44" s="144"/>
      <c r="F44" s="144"/>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row>
    <row r="45" spans="1:48" x14ac:dyDescent="0.35">
      <c r="A45" s="144"/>
      <c r="B45" s="144"/>
      <c r="C45" s="144"/>
      <c r="D45" s="144"/>
      <c r="E45" s="144"/>
      <c r="F45" s="144"/>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row>
    <row r="46" spans="1:48" x14ac:dyDescent="0.35">
      <c r="A46" s="144"/>
      <c r="B46" s="144"/>
      <c r="C46" s="144"/>
      <c r="D46" s="144"/>
      <c r="E46" s="144"/>
      <c r="F46" s="144"/>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row>
    <row r="47" spans="1:48" x14ac:dyDescent="0.35">
      <c r="A47" s="144"/>
      <c r="B47" s="144"/>
      <c r="C47" s="144"/>
      <c r="D47" s="144"/>
      <c r="E47" s="144"/>
      <c r="F47" s="144"/>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row>
    <row r="48" spans="1:48" x14ac:dyDescent="0.35">
      <c r="A48" s="144"/>
      <c r="B48" s="144"/>
      <c r="C48" s="144"/>
      <c r="D48" s="144"/>
      <c r="E48" s="144"/>
      <c r="F48" s="144"/>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row>
    <row r="49" spans="1:48" x14ac:dyDescent="0.35">
      <c r="A49" s="144"/>
      <c r="B49" s="144"/>
      <c r="C49" s="144"/>
      <c r="D49" s="144"/>
      <c r="E49" s="144"/>
      <c r="F49" s="144"/>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row>
    <row r="50" spans="1:48" x14ac:dyDescent="0.35">
      <c r="A50" s="144"/>
      <c r="B50" s="144"/>
      <c r="C50" s="144"/>
      <c r="D50" s="144"/>
      <c r="E50" s="144"/>
      <c r="F50" s="144"/>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row>
    <row r="51" spans="1:48" x14ac:dyDescent="0.35">
      <c r="A51" s="144"/>
      <c r="B51" s="144"/>
      <c r="C51" s="144"/>
      <c r="D51" s="144"/>
      <c r="E51" s="144"/>
      <c r="F51" s="144"/>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row>
    <row r="52" spans="1:48" x14ac:dyDescent="0.35">
      <c r="A52" s="144"/>
      <c r="B52" s="144"/>
      <c r="C52" s="144"/>
      <c r="D52" s="144"/>
      <c r="E52" s="144"/>
      <c r="F52" s="144"/>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row>
    <row r="53" spans="1:48" x14ac:dyDescent="0.35">
      <c r="A53" s="144"/>
      <c r="B53" s="144"/>
      <c r="C53" s="144"/>
      <c r="D53" s="144"/>
      <c r="E53" s="144"/>
      <c r="F53" s="144"/>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row>
    <row r="54" spans="1:48" x14ac:dyDescent="0.35">
      <c r="A54" s="144"/>
      <c r="B54" s="144"/>
      <c r="C54" s="144"/>
      <c r="D54" s="144"/>
      <c r="E54" s="144"/>
      <c r="F54" s="144"/>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row>
    <row r="55" spans="1:48" x14ac:dyDescent="0.35">
      <c r="A55" s="144"/>
      <c r="B55" s="144"/>
      <c r="C55" s="144"/>
      <c r="D55" s="144"/>
      <c r="E55" s="144"/>
      <c r="F55" s="144"/>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row>
    <row r="56" spans="1:48" x14ac:dyDescent="0.35">
      <c r="A56" s="144"/>
      <c r="B56" s="144"/>
      <c r="C56" s="144"/>
      <c r="D56" s="144"/>
      <c r="E56" s="144"/>
      <c r="F56" s="144"/>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row>
    <row r="57" spans="1:48" x14ac:dyDescent="0.35">
      <c r="A57" s="144"/>
      <c r="B57" s="144"/>
      <c r="C57" s="144"/>
      <c r="D57" s="144"/>
      <c r="E57" s="144"/>
      <c r="F57" s="144"/>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row>
    <row r="58" spans="1:48" x14ac:dyDescent="0.35">
      <c r="A58" s="144"/>
      <c r="B58" s="144"/>
      <c r="C58" s="144"/>
      <c r="D58" s="144"/>
      <c r="E58" s="144"/>
      <c r="F58" s="144"/>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row>
    <row r="59" spans="1:48" x14ac:dyDescent="0.35">
      <c r="A59" s="144"/>
      <c r="B59" s="144"/>
      <c r="C59" s="144"/>
      <c r="D59" s="144"/>
      <c r="E59" s="144"/>
      <c r="F59" s="144"/>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row>
    <row r="60" spans="1:48" x14ac:dyDescent="0.3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row>
    <row r="61" spans="1:48" x14ac:dyDescent="0.3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row>
  </sheetData>
  <mergeCells count="221">
    <mergeCell ref="AE60:AJ61"/>
    <mergeCell ref="AK60:AP61"/>
    <mergeCell ref="AQ60:AV61"/>
    <mergeCell ref="A1:AV2"/>
    <mergeCell ref="A32:T33"/>
    <mergeCell ref="A60:F61"/>
    <mergeCell ref="G60:L61"/>
    <mergeCell ref="M60:R61"/>
    <mergeCell ref="S60:X61"/>
    <mergeCell ref="Y60:AD61"/>
    <mergeCell ref="AK56:AP57"/>
    <mergeCell ref="AQ56:AV57"/>
    <mergeCell ref="A58:F59"/>
    <mergeCell ref="G58:L59"/>
    <mergeCell ref="M58:R59"/>
    <mergeCell ref="S58:X59"/>
    <mergeCell ref="Y58:AD59"/>
    <mergeCell ref="AE58:AJ59"/>
    <mergeCell ref="AK58:AP59"/>
    <mergeCell ref="AQ58:AV59"/>
    <mergeCell ref="A56:F57"/>
    <mergeCell ref="G56:L57"/>
    <mergeCell ref="M56:R57"/>
    <mergeCell ref="S56:X57"/>
    <mergeCell ref="Y56:AD57"/>
    <mergeCell ref="AE56:AJ57"/>
    <mergeCell ref="AK52:AP53"/>
    <mergeCell ref="AQ52:AV53"/>
    <mergeCell ref="A54:F55"/>
    <mergeCell ref="G54:L55"/>
    <mergeCell ref="M54:R55"/>
    <mergeCell ref="S54:X55"/>
    <mergeCell ref="Y54:AD55"/>
    <mergeCell ref="AE54:AJ55"/>
    <mergeCell ref="AK54:AP55"/>
    <mergeCell ref="AQ54:AV55"/>
    <mergeCell ref="A52:F53"/>
    <mergeCell ref="G52:L53"/>
    <mergeCell ref="M52:R53"/>
    <mergeCell ref="S52:X53"/>
    <mergeCell ref="Y52:AD53"/>
    <mergeCell ref="AE52:AJ53"/>
    <mergeCell ref="AK48:AP49"/>
    <mergeCell ref="AQ48:AV49"/>
    <mergeCell ref="A50:F51"/>
    <mergeCell ref="G50:L51"/>
    <mergeCell ref="M50:R51"/>
    <mergeCell ref="S50:X51"/>
    <mergeCell ref="Y50:AD51"/>
    <mergeCell ref="AE50:AJ51"/>
    <mergeCell ref="AK50:AP51"/>
    <mergeCell ref="AQ50:AV51"/>
    <mergeCell ref="A48:F49"/>
    <mergeCell ref="G48:L49"/>
    <mergeCell ref="M48:R49"/>
    <mergeCell ref="S48:X49"/>
    <mergeCell ref="Y48:AD49"/>
    <mergeCell ref="AE48:AJ49"/>
    <mergeCell ref="AK44:AP45"/>
    <mergeCell ref="AQ44:AV45"/>
    <mergeCell ref="A46:F47"/>
    <mergeCell ref="G46:L47"/>
    <mergeCell ref="M46:R47"/>
    <mergeCell ref="S46:X47"/>
    <mergeCell ref="Y46:AD47"/>
    <mergeCell ref="AE46:AJ47"/>
    <mergeCell ref="AK46:AP47"/>
    <mergeCell ref="AQ46:AV47"/>
    <mergeCell ref="A44:F45"/>
    <mergeCell ref="G44:L45"/>
    <mergeCell ref="M44:R45"/>
    <mergeCell ref="S44:X45"/>
    <mergeCell ref="Y44:AD45"/>
    <mergeCell ref="AE44:AJ45"/>
    <mergeCell ref="AK40:AP41"/>
    <mergeCell ref="AQ40:AV41"/>
    <mergeCell ref="A42:F43"/>
    <mergeCell ref="G42:L43"/>
    <mergeCell ref="M42:R43"/>
    <mergeCell ref="S42:X43"/>
    <mergeCell ref="Y42:AD43"/>
    <mergeCell ref="AE42:AJ43"/>
    <mergeCell ref="AK42:AP43"/>
    <mergeCell ref="AQ42:AV43"/>
    <mergeCell ref="A40:F41"/>
    <mergeCell ref="G40:L41"/>
    <mergeCell ref="M40:R41"/>
    <mergeCell ref="S40:X41"/>
    <mergeCell ref="Y40:AD41"/>
    <mergeCell ref="AE40:AJ41"/>
    <mergeCell ref="AK36:AP37"/>
    <mergeCell ref="AQ36:AV37"/>
    <mergeCell ref="A38:F39"/>
    <mergeCell ref="G38:L39"/>
    <mergeCell ref="M38:R39"/>
    <mergeCell ref="S38:X39"/>
    <mergeCell ref="Y38:AD39"/>
    <mergeCell ref="AE38:AJ39"/>
    <mergeCell ref="AK38:AP39"/>
    <mergeCell ref="AQ38:AV39"/>
    <mergeCell ref="A36:F37"/>
    <mergeCell ref="G36:L37"/>
    <mergeCell ref="M36:R37"/>
    <mergeCell ref="S36:X37"/>
    <mergeCell ref="Y36:AD37"/>
    <mergeCell ref="AE36:AJ37"/>
    <mergeCell ref="A34:F35"/>
    <mergeCell ref="G34:L35"/>
    <mergeCell ref="M34:R35"/>
    <mergeCell ref="S34:X35"/>
    <mergeCell ref="Y34:AP34"/>
    <mergeCell ref="AQ34:AV35"/>
    <mergeCell ref="Y35:AD35"/>
    <mergeCell ref="AE35:AJ35"/>
    <mergeCell ref="AK35:AP35"/>
    <mergeCell ref="AQ20:AV21"/>
    <mergeCell ref="AQ22:AV23"/>
    <mergeCell ref="AQ24:AV25"/>
    <mergeCell ref="AQ26:AV27"/>
    <mergeCell ref="AQ28:AV29"/>
    <mergeCell ref="AQ30:AV31"/>
    <mergeCell ref="AQ8:AV9"/>
    <mergeCell ref="AQ10:AV11"/>
    <mergeCell ref="AQ12:AV13"/>
    <mergeCell ref="AQ14:AV15"/>
    <mergeCell ref="AQ16:AV17"/>
    <mergeCell ref="AQ18:AV19"/>
    <mergeCell ref="AK20:AP21"/>
    <mergeCell ref="AK22:AP23"/>
    <mergeCell ref="AK24:AP25"/>
    <mergeCell ref="AK26:AP27"/>
    <mergeCell ref="AK28:AP29"/>
    <mergeCell ref="AK30:AP31"/>
    <mergeCell ref="AK8:AP9"/>
    <mergeCell ref="AK10:AP11"/>
    <mergeCell ref="AK12:AP13"/>
    <mergeCell ref="AK14:AP15"/>
    <mergeCell ref="AK16:AP17"/>
    <mergeCell ref="AK18:AP19"/>
    <mergeCell ref="AE20:AJ21"/>
    <mergeCell ref="AE22:AJ23"/>
    <mergeCell ref="AE24:AJ25"/>
    <mergeCell ref="AE26:AJ27"/>
    <mergeCell ref="AE28:AJ29"/>
    <mergeCell ref="AE30:AJ31"/>
    <mergeCell ref="AE8:AJ9"/>
    <mergeCell ref="AE10:AJ11"/>
    <mergeCell ref="AE12:AJ13"/>
    <mergeCell ref="AE14:AJ15"/>
    <mergeCell ref="AE16:AJ17"/>
    <mergeCell ref="AE18:AJ19"/>
    <mergeCell ref="Y20:AD21"/>
    <mergeCell ref="Y22:AD23"/>
    <mergeCell ref="Y24:AD25"/>
    <mergeCell ref="Y26:AD27"/>
    <mergeCell ref="Y28:AD29"/>
    <mergeCell ref="Y30:AD31"/>
    <mergeCell ref="Y8:AD9"/>
    <mergeCell ref="Y10:AD11"/>
    <mergeCell ref="Y12:AD13"/>
    <mergeCell ref="Y14:AD15"/>
    <mergeCell ref="Y16:AD17"/>
    <mergeCell ref="Y18:AD19"/>
    <mergeCell ref="M28:R29"/>
    <mergeCell ref="M30:R31"/>
    <mergeCell ref="S18:X19"/>
    <mergeCell ref="S20:X21"/>
    <mergeCell ref="S22:X23"/>
    <mergeCell ref="S24:X25"/>
    <mergeCell ref="S26:X27"/>
    <mergeCell ref="S28:X29"/>
    <mergeCell ref="S30:X31"/>
    <mergeCell ref="M20:R21"/>
    <mergeCell ref="M22:R23"/>
    <mergeCell ref="M24:R25"/>
    <mergeCell ref="M26:R27"/>
    <mergeCell ref="M18:R19"/>
    <mergeCell ref="S8:X9"/>
    <mergeCell ref="S10:X11"/>
    <mergeCell ref="S12:X13"/>
    <mergeCell ref="S14:X15"/>
    <mergeCell ref="S16:X17"/>
    <mergeCell ref="M6:R7"/>
    <mergeCell ref="M8:R9"/>
    <mergeCell ref="M10:R11"/>
    <mergeCell ref="M12:R13"/>
    <mergeCell ref="M14:R15"/>
    <mergeCell ref="M16:R17"/>
    <mergeCell ref="G20:L21"/>
    <mergeCell ref="G22:L23"/>
    <mergeCell ref="G24:L25"/>
    <mergeCell ref="G26:L27"/>
    <mergeCell ref="G28:L29"/>
    <mergeCell ref="G30:L31"/>
    <mergeCell ref="G8:L9"/>
    <mergeCell ref="G10:L11"/>
    <mergeCell ref="G12:L13"/>
    <mergeCell ref="G14:L15"/>
    <mergeCell ref="G16:L17"/>
    <mergeCell ref="G18:L19"/>
    <mergeCell ref="A20:F21"/>
    <mergeCell ref="A22:F23"/>
    <mergeCell ref="A24:F25"/>
    <mergeCell ref="A26:F27"/>
    <mergeCell ref="A28:F29"/>
    <mergeCell ref="A30:F31"/>
    <mergeCell ref="A8:F9"/>
    <mergeCell ref="A10:F11"/>
    <mergeCell ref="A12:F13"/>
    <mergeCell ref="A14:F15"/>
    <mergeCell ref="A16:F17"/>
    <mergeCell ref="A18:F19"/>
    <mergeCell ref="Y6:AP6"/>
    <mergeCell ref="Y7:AD7"/>
    <mergeCell ref="AE7:AJ7"/>
    <mergeCell ref="AK7:AP7"/>
    <mergeCell ref="AQ6:AV7"/>
    <mergeCell ref="A4:M5"/>
    <mergeCell ref="A6:F7"/>
    <mergeCell ref="G6:L7"/>
    <mergeCell ref="S6:X7"/>
  </mergeCells>
  <pageMargins left="0.7" right="0.7" top="0.75" bottom="0.75" header="0.3" footer="0.3"/>
  <pageSetup paperSize="9" orientation="landscape" r:id="rId1"/>
  <headerFooter>
    <oddHeader>&amp;L&amp;G</oddHeader>
    <oddFooter>&amp;LVersjon: 1.0
Dato for versjon: 04.07.24&amp;C&amp;P&amp;R&amp;G</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FFD29-A5C3-4269-A319-79ACCE68A2F2}">
  <dimension ref="A1:G32"/>
  <sheetViews>
    <sheetView view="pageLayout" topLeftCell="A2" zoomScale="85" zoomScaleNormal="100" zoomScalePageLayoutView="85" workbookViewId="0">
      <selection activeCell="D14" sqref="D14"/>
    </sheetView>
  </sheetViews>
  <sheetFormatPr baseColWidth="10" defaultColWidth="12.26953125" defaultRowHeight="14.5" x14ac:dyDescent="0.35"/>
  <sheetData>
    <row r="1" spans="1:7" x14ac:dyDescent="0.35">
      <c r="A1" s="73" t="s">
        <v>424</v>
      </c>
      <c r="B1" s="73"/>
      <c r="C1" s="73"/>
      <c r="D1" s="73"/>
      <c r="E1" s="73"/>
      <c r="F1" s="73"/>
      <c r="G1" s="73"/>
    </row>
    <row r="2" spans="1:7" x14ac:dyDescent="0.35">
      <c r="A2" s="73"/>
      <c r="B2" s="73"/>
      <c r="C2" s="73"/>
      <c r="D2" s="73"/>
      <c r="E2" s="73"/>
      <c r="F2" s="73"/>
      <c r="G2" s="73"/>
    </row>
    <row r="4" spans="1:7" x14ac:dyDescent="0.35">
      <c r="A4" s="135" t="s">
        <v>425</v>
      </c>
      <c r="B4" s="135"/>
      <c r="C4" s="135"/>
      <c r="D4" s="135"/>
      <c r="E4" s="135"/>
      <c r="F4" s="135"/>
      <c r="G4" s="135"/>
    </row>
    <row r="6" spans="1:7" x14ac:dyDescent="0.35">
      <c r="A6" s="143" t="s">
        <v>306</v>
      </c>
      <c r="B6" s="143"/>
      <c r="C6" s="143"/>
      <c r="D6" s="143"/>
      <c r="E6" s="145" t="s">
        <v>409</v>
      </c>
      <c r="F6" s="145"/>
      <c r="G6" s="145"/>
    </row>
    <row r="7" spans="1:7" x14ac:dyDescent="0.35">
      <c r="A7" s="78" t="s">
        <v>426</v>
      </c>
      <c r="B7" s="78"/>
      <c r="C7" s="78"/>
      <c r="D7" s="78"/>
      <c r="E7" s="78"/>
      <c r="F7" s="78"/>
      <c r="G7" s="78"/>
    </row>
    <row r="8" spans="1:7" x14ac:dyDescent="0.35">
      <c r="A8" s="60" t="s">
        <v>427</v>
      </c>
      <c r="B8" s="60"/>
      <c r="C8" s="60"/>
      <c r="D8" s="60"/>
      <c r="E8" s="146"/>
      <c r="F8" s="146"/>
      <c r="G8" s="146"/>
    </row>
    <row r="9" spans="1:7" x14ac:dyDescent="0.35">
      <c r="A9" s="60" t="s">
        <v>428</v>
      </c>
      <c r="B9" s="60"/>
      <c r="C9" s="60"/>
      <c r="D9" s="60"/>
      <c r="E9" s="78"/>
      <c r="F9" s="78"/>
      <c r="G9" s="78"/>
    </row>
    <row r="10" spans="1:7" x14ac:dyDescent="0.35">
      <c r="A10" s="60" t="s">
        <v>429</v>
      </c>
      <c r="B10" s="60"/>
      <c r="C10" s="60"/>
      <c r="D10" s="60"/>
      <c r="E10" s="78"/>
      <c r="F10" s="78"/>
      <c r="G10" s="78"/>
    </row>
    <row r="11" spans="1:7" x14ac:dyDescent="0.35">
      <c r="A11" s="78" t="s">
        <v>430</v>
      </c>
      <c r="B11" s="78"/>
      <c r="C11" s="78"/>
      <c r="D11" s="78"/>
      <c r="E11" s="78"/>
      <c r="F11" s="78"/>
      <c r="G11" s="78"/>
    </row>
    <row r="12" spans="1:7" x14ac:dyDescent="0.35">
      <c r="A12" s="78"/>
      <c r="B12" s="78"/>
      <c r="C12" s="78"/>
      <c r="D12" s="78"/>
      <c r="E12" s="78"/>
      <c r="F12" s="78"/>
      <c r="G12" s="78"/>
    </row>
    <row r="13" spans="1:7" x14ac:dyDescent="0.35">
      <c r="A13" s="60" t="s">
        <v>431</v>
      </c>
      <c r="B13" s="60"/>
      <c r="C13" s="60"/>
      <c r="D13" s="60"/>
      <c r="E13" s="78"/>
      <c r="F13" s="78"/>
      <c r="G13" s="78"/>
    </row>
    <row r="14" spans="1:7" x14ac:dyDescent="0.35">
      <c r="A14" s="60" t="s">
        <v>432</v>
      </c>
      <c r="B14" s="60"/>
      <c r="C14" s="60"/>
      <c r="D14" s="60"/>
      <c r="E14" s="78"/>
      <c r="F14" s="78"/>
      <c r="G14" s="78"/>
    </row>
    <row r="15" spans="1:7" x14ac:dyDescent="0.35">
      <c r="A15" s="60" t="s">
        <v>433</v>
      </c>
      <c r="B15" s="60"/>
      <c r="C15" s="60"/>
      <c r="D15" s="60"/>
      <c r="E15" s="78"/>
      <c r="F15" s="78"/>
      <c r="G15" s="78"/>
    </row>
    <row r="16" spans="1:7" ht="15" customHeight="1" x14ac:dyDescent="0.35">
      <c r="A16" s="78" t="s">
        <v>434</v>
      </c>
      <c r="B16" s="78"/>
      <c r="C16" s="78"/>
      <c r="D16" s="78"/>
      <c r="E16" s="78"/>
      <c r="F16" s="78"/>
      <c r="G16" s="78"/>
    </row>
    <row r="17" spans="1:7" x14ac:dyDescent="0.35">
      <c r="A17" s="78"/>
      <c r="B17" s="78"/>
      <c r="C17" s="78"/>
      <c r="D17" s="78"/>
      <c r="E17" s="78"/>
      <c r="F17" s="78"/>
      <c r="G17" s="78"/>
    </row>
    <row r="18" spans="1:7" x14ac:dyDescent="0.35">
      <c r="A18" s="78"/>
      <c r="B18" s="78"/>
      <c r="C18" s="78"/>
      <c r="D18" s="78"/>
      <c r="E18" s="78"/>
      <c r="F18" s="78"/>
      <c r="G18" s="78"/>
    </row>
    <row r="19" spans="1:7" x14ac:dyDescent="0.35">
      <c r="A19" s="60" t="s">
        <v>435</v>
      </c>
      <c r="B19" s="60"/>
      <c r="C19" s="60"/>
      <c r="D19" s="60"/>
      <c r="E19" s="78"/>
      <c r="F19" s="78"/>
      <c r="G19" s="78"/>
    </row>
    <row r="22" spans="1:7" x14ac:dyDescent="0.35">
      <c r="A22" s="134" t="s">
        <v>436</v>
      </c>
      <c r="B22" s="134"/>
      <c r="C22" s="134"/>
      <c r="D22" s="134"/>
      <c r="E22" s="134"/>
      <c r="F22" s="134"/>
      <c r="G22" s="134"/>
    </row>
    <row r="23" spans="1:7" x14ac:dyDescent="0.35">
      <c r="A23" s="134"/>
      <c r="B23" s="134"/>
      <c r="C23" s="134"/>
      <c r="D23" s="134"/>
      <c r="E23" s="134"/>
      <c r="F23" s="134"/>
      <c r="G23" s="134"/>
    </row>
    <row r="24" spans="1:7" x14ac:dyDescent="0.35">
      <c r="D24" s="35"/>
    </row>
    <row r="25" spans="1:7" x14ac:dyDescent="0.35">
      <c r="A25" s="38" t="s">
        <v>437</v>
      </c>
      <c r="B25" s="148"/>
      <c r="C25" s="148"/>
      <c r="D25" s="148"/>
      <c r="E25" s="38" t="s">
        <v>437</v>
      </c>
      <c r="F25" s="148"/>
      <c r="G25" s="148"/>
    </row>
    <row r="26" spans="1:7" x14ac:dyDescent="0.35">
      <c r="A26" s="38"/>
      <c r="B26" s="148"/>
      <c r="C26" s="148"/>
      <c r="D26" s="148"/>
      <c r="E26" s="38"/>
      <c r="F26" s="148"/>
      <c r="G26" s="148"/>
    </row>
    <row r="32" spans="1:7" x14ac:dyDescent="0.35">
      <c r="A32" s="147" t="s">
        <v>438</v>
      </c>
      <c r="B32" s="147"/>
      <c r="C32" s="147"/>
      <c r="E32" s="147" t="s">
        <v>439</v>
      </c>
      <c r="F32" s="147"/>
      <c r="G32" s="147"/>
    </row>
  </sheetData>
  <mergeCells count="31">
    <mergeCell ref="A22:G23"/>
    <mergeCell ref="E32:G32"/>
    <mergeCell ref="A32:C32"/>
    <mergeCell ref="E25:E26"/>
    <mergeCell ref="F25:G26"/>
    <mergeCell ref="B25:D26"/>
    <mergeCell ref="A25:A26"/>
    <mergeCell ref="A15:D15"/>
    <mergeCell ref="E15:G15"/>
    <mergeCell ref="A16:D18"/>
    <mergeCell ref="E16:G18"/>
    <mergeCell ref="A19:D19"/>
    <mergeCell ref="E19:G19"/>
    <mergeCell ref="A11:D12"/>
    <mergeCell ref="E11:G12"/>
    <mergeCell ref="A13:D13"/>
    <mergeCell ref="E13:G13"/>
    <mergeCell ref="A14:D14"/>
    <mergeCell ref="E14:G14"/>
    <mergeCell ref="A8:D8"/>
    <mergeCell ref="E8:G8"/>
    <mergeCell ref="A9:D9"/>
    <mergeCell ref="E9:G9"/>
    <mergeCell ref="A10:D10"/>
    <mergeCell ref="E10:G10"/>
    <mergeCell ref="A1:G2"/>
    <mergeCell ref="A4:G4"/>
    <mergeCell ref="A6:D6"/>
    <mergeCell ref="E6:G6"/>
    <mergeCell ref="A7:D7"/>
    <mergeCell ref="E7:G7"/>
  </mergeCells>
  <pageMargins left="0.7" right="0.7" top="0.75" bottom="0.75" header="0.3" footer="0.3"/>
  <pageSetup paperSize="9" orientation="portrait" r:id="rId1"/>
  <headerFooter>
    <oddHeader>&amp;L&amp;G</oddHeader>
    <oddFooter>&amp;LVersjon: 1.0
Dato for versjon: 04.07.24&amp;C&amp;P&amp;R&amp;G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8adcba-ddb7-4743-9f2d-c002cfa067d5">
      <Terms xmlns="http://schemas.microsoft.com/office/infopath/2007/PartnerControls"/>
    </lcf76f155ced4ddcb4097134ff3c332f>
    <TaxCatchAll xmlns="c295969d-effc-48f9-a999-c42909ff3b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E8FAA5306351643A367321E23D5064A" ma:contentTypeVersion="12" ma:contentTypeDescription="Opprett et nytt dokument." ma:contentTypeScope="" ma:versionID="a2e51934b0523ee54e1fee652eaa8158">
  <xsd:schema xmlns:xsd="http://www.w3.org/2001/XMLSchema" xmlns:xs="http://www.w3.org/2001/XMLSchema" xmlns:p="http://schemas.microsoft.com/office/2006/metadata/properties" xmlns:ns2="e68adcba-ddb7-4743-9f2d-c002cfa067d5" xmlns:ns3="c295969d-effc-48f9-a999-c42909ff3b23" targetNamespace="http://schemas.microsoft.com/office/2006/metadata/properties" ma:root="true" ma:fieldsID="79a81c0e8a8b99f51f0921c740c68bb8" ns2:_="" ns3:_="">
    <xsd:import namespace="e68adcba-ddb7-4743-9f2d-c002cfa067d5"/>
    <xsd:import namespace="c295969d-effc-48f9-a999-c42909ff3b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8adcba-ddb7-4743-9f2d-c002cfa067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emerkelapper" ma:readOnly="false" ma:fieldId="{5cf76f15-5ced-4ddc-b409-7134ff3c332f}" ma:taxonomyMulti="true" ma:sspId="21ec0f69-f17c-4c65-b050-f69b96af803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95969d-effc-48f9-a999-c42909ff3b2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451bb49-4e6b-4ad4-b3ff-866c2dbf1a2b}" ma:internalName="TaxCatchAll" ma:showField="CatchAllData" ma:web="c295969d-effc-48f9-a999-c42909ff3b2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9ACBEE-5882-4E06-B2CB-4D8A726BC24C}">
  <ds:schemaRefs>
    <ds:schemaRef ds:uri="c295969d-effc-48f9-a999-c42909ff3b23"/>
    <ds:schemaRef ds:uri="e68adcba-ddb7-4743-9f2d-c002cfa067d5"/>
    <ds:schemaRef ds:uri="http://schemas.microsoft.com/office/2006/documentManagement/types"/>
    <ds:schemaRef ds:uri="http://purl.org/dc/elements/1.1/"/>
    <ds:schemaRef ds:uri="http://purl.org/dc/dcmitype/"/>
    <ds:schemaRef ds:uri="http://www.w3.org/XML/1998/namespace"/>
    <ds:schemaRef ds:uri="http://schemas.microsoft.com/office/2006/metadata/properties"/>
    <ds:schemaRef ds:uri="http://purl.org/dc/term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DBE76963-BC17-4890-A8EA-91FD80CD7AE5}">
  <ds:schemaRefs>
    <ds:schemaRef ds:uri="http://schemas.microsoft.com/sharepoint/v3/contenttype/forms"/>
  </ds:schemaRefs>
</ds:datastoreItem>
</file>

<file path=customXml/itemProps3.xml><?xml version="1.0" encoding="utf-8"?>
<ds:datastoreItem xmlns:ds="http://schemas.openxmlformats.org/officeDocument/2006/customXml" ds:itemID="{495E67A6-6A01-4A62-AA4D-41C20CE7C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8adcba-ddb7-4743-9f2d-c002cfa067d5"/>
    <ds:schemaRef ds:uri="c295969d-effc-48f9-a999-c42909ff3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20</vt:i4>
      </vt:variant>
      <vt:variant>
        <vt:lpstr>Navngitte områder</vt:lpstr>
      </vt:variant>
      <vt:variant>
        <vt:i4>1</vt:i4>
      </vt:variant>
    </vt:vector>
  </HeadingPairs>
  <TitlesOfParts>
    <vt:vector size="21" baseType="lpstr">
      <vt:lpstr>Bilder kledning</vt:lpstr>
      <vt:lpstr>Bilder vindu</vt:lpstr>
      <vt:lpstr>Bilder takvindu</vt:lpstr>
      <vt:lpstr>Bilder terrassebord</vt:lpstr>
      <vt:lpstr>Bilder ytterdør</vt:lpstr>
      <vt:lpstr>Bilder balkongdør - skyvedør</vt:lpstr>
      <vt:lpstr>Bilder tak</vt:lpstr>
      <vt:lpstr>Bilder listverk</vt:lpstr>
      <vt:lpstr>Bilder Thermomur</vt:lpstr>
      <vt:lpstr>Bilder innvendige overflater</vt:lpstr>
      <vt:lpstr>Bilder innerdør</vt:lpstr>
      <vt:lpstr>Bilder trapp</vt:lpstr>
      <vt:lpstr>Bilder bjelkelag</vt:lpstr>
      <vt:lpstr>Bilder våtrom</vt:lpstr>
      <vt:lpstr>Valideringslister uten bilder</vt:lpstr>
      <vt:lpstr>Husmodeller</vt:lpstr>
      <vt:lpstr>Forside</vt:lpstr>
      <vt:lpstr>Leveransebeskrivelse</vt:lpstr>
      <vt:lpstr>Romskjema</vt:lpstr>
      <vt:lpstr>Gebyrer, kostnader og signatur</vt:lpstr>
      <vt:lpstr>Trappebilde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Kjetil Kolbjørnsen</dc:creator>
  <cp:keywords/>
  <dc:description/>
  <cp:lastModifiedBy>Ingeborg Ukkelberg</cp:lastModifiedBy>
  <cp:revision/>
  <cp:lastPrinted>2024-12-12T12:53:23Z</cp:lastPrinted>
  <dcterms:created xsi:type="dcterms:W3CDTF">2024-02-22T08:54:27Z</dcterms:created>
  <dcterms:modified xsi:type="dcterms:W3CDTF">2025-01-03T13:40:17Z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0x010100EE8FAA5306351643A367321E23D5064A</vt:lpwstr>
  </property>
  <property fmtid="{D5CDD505-2E9C-101B-9397-08002B2CF9AE}" pid="3" name="MediaServiceImageTags">
    <vt:lpwstr/>
  </property>
</Properties>
</file>